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alberswick PC\Documents\WPC 2017-18\Accounts 2017-18\"/>
    </mc:Choice>
  </mc:AlternateContent>
  <bookViews>
    <workbookView xWindow="0" yWindow="0" windowWidth="20490" windowHeight="7695" activeTab="1"/>
  </bookViews>
  <sheets>
    <sheet name="Forecast 2016 - 2017" sheetId="1" r:id="rId1"/>
    <sheet name="Budget 201718" sheetId="4" r:id="rId2"/>
    <sheet name="Cash Flow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3" i="4" l="1"/>
  <c r="M25" i="4" l="1"/>
  <c r="T3" i="2" s="1"/>
  <c r="L25" i="4"/>
  <c r="S3" i="2" s="1"/>
  <c r="K25" i="4"/>
  <c r="R3" i="2" s="1"/>
  <c r="J25" i="4"/>
  <c r="Q3" i="2" s="1"/>
  <c r="I25" i="4"/>
  <c r="P3" i="2" s="1"/>
  <c r="H25" i="4"/>
  <c r="O3" i="2" s="1"/>
  <c r="G25" i="4"/>
  <c r="N3" i="2" s="1"/>
  <c r="F25" i="4"/>
  <c r="M3" i="2" s="1"/>
  <c r="E25" i="4"/>
  <c r="L3" i="2" s="1"/>
  <c r="D25" i="4"/>
  <c r="K3" i="2" s="1"/>
  <c r="C25" i="4"/>
  <c r="J3" i="2" s="1"/>
  <c r="B25" i="4"/>
  <c r="I3" i="2" s="1"/>
  <c r="N24" i="4"/>
  <c r="N23" i="4"/>
  <c r="N22" i="4"/>
  <c r="N21" i="4"/>
  <c r="N20" i="4"/>
  <c r="M17" i="4"/>
  <c r="T6" i="2" s="1"/>
  <c r="L17" i="4"/>
  <c r="K17" i="4"/>
  <c r="J17" i="4"/>
  <c r="I17" i="4"/>
  <c r="H17" i="4"/>
  <c r="G17" i="4"/>
  <c r="F17" i="4"/>
  <c r="E17" i="4"/>
  <c r="D17" i="4"/>
  <c r="C17" i="4"/>
  <c r="B17" i="4"/>
  <c r="N16" i="4"/>
  <c r="N15" i="4"/>
  <c r="N14" i="4"/>
  <c r="N13" i="4"/>
  <c r="N12" i="4"/>
  <c r="N11" i="4"/>
  <c r="N10" i="4"/>
  <c r="N9" i="4"/>
  <c r="N8" i="4"/>
  <c r="N7" i="4"/>
  <c r="N6" i="4"/>
  <c r="N5" i="4"/>
  <c r="N4" i="4"/>
  <c r="N3" i="4"/>
  <c r="M6" i="2" l="1"/>
  <c r="S6" i="2"/>
  <c r="P6" i="2"/>
  <c r="J6" i="2"/>
  <c r="N25" i="4"/>
  <c r="N17" i="4"/>
  <c r="N12" i="1" l="1"/>
  <c r="N22" i="1"/>
  <c r="N23" i="1"/>
  <c r="N24" i="1"/>
  <c r="N25" i="1"/>
  <c r="N21" i="1"/>
  <c r="C18" i="1"/>
  <c r="D18" i="1"/>
  <c r="E18" i="1"/>
  <c r="F18" i="1"/>
  <c r="G18" i="1"/>
  <c r="H18" i="1"/>
  <c r="I18" i="1"/>
  <c r="J18" i="1"/>
  <c r="K18" i="1"/>
  <c r="L18" i="1"/>
  <c r="M18" i="1"/>
  <c r="H6" i="2" s="1"/>
  <c r="B18" i="1"/>
  <c r="C26" i="1"/>
  <c r="D26" i="1"/>
  <c r="E26" i="1"/>
  <c r="F26" i="1"/>
  <c r="G26" i="1"/>
  <c r="H26" i="1"/>
  <c r="C3" i="2" s="1"/>
  <c r="I26" i="1"/>
  <c r="D3" i="2" s="1"/>
  <c r="J26" i="1"/>
  <c r="E3" i="2" s="1"/>
  <c r="K26" i="1"/>
  <c r="F3" i="2" s="1"/>
  <c r="L26" i="1"/>
  <c r="G3" i="2" s="1"/>
  <c r="M26" i="1"/>
  <c r="H3" i="2" s="1"/>
  <c r="B26" i="1"/>
  <c r="C8" i="2" l="1"/>
  <c r="D8" i="2" s="1"/>
  <c r="E8" i="2" s="1"/>
  <c r="F8" i="2" s="1"/>
  <c r="G8" i="2" s="1"/>
  <c r="H8" i="2" s="1"/>
  <c r="I8" i="2" s="1"/>
  <c r="J8" i="2" s="1"/>
  <c r="K8" i="2" s="1"/>
  <c r="L8" i="2" s="1"/>
  <c r="M8" i="2" s="1"/>
  <c r="N8" i="2" s="1"/>
  <c r="O8" i="2" s="1"/>
  <c r="P8" i="2" s="1"/>
  <c r="Q8" i="2" s="1"/>
  <c r="R8" i="2" s="1"/>
  <c r="S8" i="2" s="1"/>
  <c r="T8" i="2" s="1"/>
  <c r="G6" i="2"/>
  <c r="E6" i="2"/>
  <c r="N26" i="1"/>
  <c r="N11" i="1" l="1"/>
  <c r="N4" i="1"/>
  <c r="N5" i="1"/>
  <c r="N6" i="1"/>
  <c r="N7" i="1"/>
  <c r="N8" i="1"/>
  <c r="N9" i="1"/>
  <c r="N10" i="1"/>
  <c r="N13" i="1"/>
  <c r="N14" i="1"/>
  <c r="N15" i="1"/>
  <c r="N16" i="1"/>
  <c r="N17" i="1"/>
  <c r="N3" i="1"/>
  <c r="N18" i="1" l="1"/>
</calcChain>
</file>

<file path=xl/comments1.xml><?xml version="1.0" encoding="utf-8"?>
<comments xmlns="http://schemas.openxmlformats.org/spreadsheetml/2006/main">
  <authors>
    <author>Karen Forster</author>
    <author>Walberswick PC</author>
  </authors>
  <commentList>
    <comment ref="J3" authorId="0" shapeId="0">
      <text>
        <r>
          <rPr>
            <b/>
            <sz val="9"/>
            <color indexed="81"/>
            <rFont val="Tahoma"/>
            <family val="2"/>
          </rPr>
          <t>Karen Forster:</t>
        </r>
        <r>
          <rPr>
            <sz val="9"/>
            <color indexed="81"/>
            <rFont val="Tahoma"/>
            <family val="2"/>
          </rPr>
          <t xml:space="preserve">
OT as well as std hours to sort out the Heritage Hut.</t>
        </r>
      </text>
    </comment>
    <comment ref="H8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New notice board
</t>
        </r>
      </text>
    </comment>
    <comment ref="I8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Grass Cutting Norse</t>
        </r>
      </text>
    </comment>
    <comment ref="L8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20 MPH</t>
        </r>
      </text>
    </comment>
    <comment ref="D9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Rate</t>
        </r>
      </text>
    </comment>
    <comment ref="F9" authorId="1" shapeId="0">
      <text>
        <r>
          <rPr>
            <b/>
            <sz val="8"/>
            <color rgb="FF000000"/>
            <rFont val="Tahoma"/>
            <family val="2"/>
          </rPr>
          <t>Walberswick PC:</t>
        </r>
        <r>
          <rPr>
            <sz val="8"/>
            <color rgb="FF000000"/>
            <rFont val="Tahoma"/>
            <family val="2"/>
          </rPr>
          <t xml:space="preserve">
REPAYMENT OF £60 OVERPAY
</t>
        </r>
      </text>
    </comment>
    <comment ref="G10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Merriott Invoice
</t>
        </r>
      </text>
    </comment>
    <comment ref="H10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New inspection
</t>
        </r>
      </text>
    </comment>
    <comment ref="K11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Clearing the Gorse</t>
        </r>
      </text>
    </comment>
    <comment ref="I12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Half of rent owed
</t>
        </r>
      </text>
    </comment>
    <comment ref="I14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Caused by complaint letters</t>
        </r>
      </text>
    </comment>
    <comment ref="J16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Costs from SCDC </t>
        </r>
      </text>
    </comment>
    <comment ref="K25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S106 
</t>
        </r>
      </text>
    </comment>
    <comment ref="L25" authorId="1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Grant from SCDC towards 20 MPH</t>
        </r>
      </text>
    </comment>
  </commentList>
</comments>
</file>

<file path=xl/comments2.xml><?xml version="1.0" encoding="utf-8"?>
<comments xmlns="http://schemas.openxmlformats.org/spreadsheetml/2006/main">
  <authors>
    <author>Walberswick PC</author>
  </authors>
  <commentList>
    <comment ref="K24" authorId="0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S106 
</t>
        </r>
      </text>
    </comment>
    <comment ref="L24" authorId="0" shapeId="0">
      <text>
        <r>
          <rPr>
            <b/>
            <sz val="8"/>
            <color indexed="81"/>
            <rFont val="Tahoma"/>
            <family val="2"/>
          </rPr>
          <t>Walberswick PC:</t>
        </r>
        <r>
          <rPr>
            <sz val="8"/>
            <color indexed="81"/>
            <rFont val="Tahoma"/>
            <family val="2"/>
          </rPr>
          <t xml:space="preserve">
Grant from SCDC towards 20 MPH</t>
        </r>
      </text>
    </comment>
  </commentList>
</comments>
</file>

<file path=xl/sharedStrings.xml><?xml version="1.0" encoding="utf-8"?>
<sst xmlns="http://schemas.openxmlformats.org/spreadsheetml/2006/main" count="112" uniqueCount="55">
  <si>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</si>
  <si>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</si>
  <si>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</si>
  <si>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</si>
  <si>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</si>
  <si>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</si>
  <si>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</si>
  <si>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</si>
  <si>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</si>
  <si>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</si>
  <si>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</si>
  <si>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</si>
  <si>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TOTAL</t>
  </si>
  <si>
    <t>BUDGET</t>
  </si>
  <si>
    <t>REMAINING</t>
  </si>
  <si>
    <t>EXPENSES</t>
  </si>
  <si>
    <t>Administration incl. Salary</t>
  </si>
  <si>
    <t>Hire of Hall</t>
  </si>
  <si>
    <t>Mileage Costs</t>
  </si>
  <si>
    <t>Training</t>
  </si>
  <si>
    <t>Insurance</t>
  </si>
  <si>
    <t>Village maint General</t>
  </si>
  <si>
    <t>Heritage Hut</t>
  </si>
  <si>
    <t>Playground</t>
  </si>
  <si>
    <t>Subscriptions</t>
  </si>
  <si>
    <t>Audit</t>
  </si>
  <si>
    <t>Costs from 2015/16 (inquorate)</t>
  </si>
  <si>
    <t>Misc.</t>
  </si>
  <si>
    <t>S137</t>
  </si>
  <si>
    <t>TOTAL PAYMENT</t>
  </si>
  <si>
    <t>INCOME</t>
  </si>
  <si>
    <t>Precept</t>
  </si>
  <si>
    <t>Bank interest</t>
  </si>
  <si>
    <t>Allotments</t>
  </si>
  <si>
    <t>Other</t>
  </si>
  <si>
    <t>Grants</t>
  </si>
  <si>
    <t>TOTAL INCOME</t>
  </si>
  <si>
    <t>Playing Fields</t>
  </si>
  <si>
    <t>Opening Balance</t>
  </si>
  <si>
    <t>Sept 9th 2016</t>
  </si>
  <si>
    <t>Sept</t>
  </si>
  <si>
    <t>Income</t>
  </si>
  <si>
    <t>Outgoings</t>
  </si>
  <si>
    <t>Balance</t>
  </si>
  <si>
    <t>s</t>
  </si>
  <si>
    <t xml:space="preserve">. </t>
  </si>
  <si>
    <t>Salaries &amp; Admin costs generally</t>
  </si>
  <si>
    <t>General Maintenance &amp; inspection</t>
  </si>
  <si>
    <t>Reinstate the field and repair the pavilion</t>
  </si>
  <si>
    <t>Rental for the allotments</t>
  </si>
  <si>
    <t xml:space="preserve">Allows for BDO charges </t>
  </si>
  <si>
    <t>Grass cutting &amp; general maintenance</t>
  </si>
  <si>
    <t>2017/18 Budget</t>
  </si>
  <si>
    <t>12 meetings at £16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</si>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</sst>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£&quot;* #,##0.00_-;\-&quot;£&quot;* #,##0.00_-;_-&quot;£&quot;* &quot;-&quot;??_-;_-@_-"/>
    <numFmt numFmtId="164" formatCode="_-&quot;£&quot;* #,##0_-;\-&quot;£&quot;* #,##0_-;_-&quot;£&quot;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FF0000"/>
      <name val="Calibri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2" fillId="0" borderId="3" xfId="0" applyFont="1" applyFill="1" applyBorder="1"/>
    <xf numFmtId="0" fontId="2" fillId="0" borderId="0" xfId="0" applyFont="1" applyFill="1" applyBorder="1"/>
    <xf numFmtId="0" fontId="2" fillId="0" borderId="4" xfId="0" applyFont="1" applyFill="1" applyBorder="1"/>
    <xf numFmtId="0" fontId="3" fillId="0" borderId="4" xfId="0" applyFont="1" applyFill="1" applyBorder="1"/>
    <xf numFmtId="44" fontId="3" fillId="0" borderId="1" xfId="1" applyFont="1" applyFill="1" applyBorder="1"/>
    <xf numFmtId="0" fontId="3" fillId="0" borderId="0" xfId="0" applyFont="1" applyFill="1" applyBorder="1"/>
    <xf numFmtId="44" fontId="3" fillId="0" borderId="0" xfId="1" applyFont="1" applyFill="1" applyBorder="1"/>
    <xf numFmtId="44" fontId="3" fillId="0" borderId="4" xfId="1" applyFont="1" applyFill="1" applyBorder="1"/>
    <xf numFmtId="0" fontId="2" fillId="2" borderId="1" xfId="0" applyFont="1" applyFill="1" applyBorder="1"/>
    <xf numFmtId="0" fontId="2" fillId="2" borderId="0" xfId="0" applyFont="1" applyFill="1" applyBorder="1"/>
    <xf numFmtId="44" fontId="3" fillId="2" borderId="1" xfId="1" applyFont="1" applyFill="1" applyBorder="1"/>
    <xf numFmtId="0" fontId="3" fillId="2" borderId="0" xfId="0" applyFont="1" applyFill="1" applyBorder="1"/>
    <xf numFmtId="44" fontId="5" fillId="2" borderId="1" xfId="1" applyFont="1" applyFill="1" applyBorder="1"/>
    <xf numFmtId="44" fontId="4" fillId="2" borderId="1" xfId="1" applyFont="1" applyFill="1" applyBorder="1" applyAlignment="1">
      <alignment vertical="top"/>
    </xf>
    <xf numFmtId="44" fontId="0" fillId="0" borderId="3" xfId="1" applyFont="1" applyBorder="1" applyAlignment="1">
      <alignment vertical="top"/>
    </xf>
    <xf numFmtId="44" fontId="0" fillId="0" borderId="1" xfId="1" applyFont="1" applyBorder="1" applyAlignment="1">
      <alignment vertical="top"/>
    </xf>
    <xf numFmtId="0" fontId="3" fillId="0" borderId="0" xfId="0" applyFont="1" applyFill="1" applyBorder="1" applyAlignment="1">
      <alignment vertical="top" wrapText="1"/>
    </xf>
    <xf numFmtId="44" fontId="3" fillId="0" borderId="0" xfId="1" applyFont="1" applyFill="1" applyBorder="1" applyAlignment="1">
      <alignment vertical="top"/>
    </xf>
    <xf numFmtId="0" fontId="12" fillId="0" borderId="5" xfId="0" applyFont="1" applyFill="1" applyBorder="1"/>
    <xf numFmtId="44" fontId="12" fillId="2" borderId="7" xfId="1" applyFont="1" applyFill="1" applyBorder="1"/>
    <xf numFmtId="44" fontId="12" fillId="2" borderId="6" xfId="1" applyFont="1" applyFill="1" applyBorder="1"/>
    <xf numFmtId="44" fontId="12" fillId="0" borderId="6" xfId="1" applyFont="1" applyFill="1" applyBorder="1"/>
    <xf numFmtId="44" fontId="12" fillId="0" borderId="8" xfId="1" applyFont="1" applyFill="1" applyBorder="1"/>
    <xf numFmtId="0" fontId="12" fillId="0" borderId="0" xfId="0" applyFont="1" applyFill="1" applyBorder="1"/>
    <xf numFmtId="0" fontId="12" fillId="0" borderId="1" xfId="0" applyFont="1" applyFill="1" applyBorder="1"/>
    <xf numFmtId="44" fontId="5" fillId="0" borderId="1" xfId="1" applyFont="1" applyFill="1" applyBorder="1"/>
    <xf numFmtId="44" fontId="4" fillId="0" borderId="1" xfId="1" applyFont="1" applyFill="1" applyBorder="1" applyAlignment="1">
      <alignment vertical="top"/>
    </xf>
    <xf numFmtId="44" fontId="12" fillId="0" borderId="7" xfId="1" applyFont="1" applyFill="1" applyBorder="1"/>
    <xf numFmtId="164" fontId="3" fillId="0" borderId="0" xfId="1" applyNumberFormat="1" applyFont="1" applyFill="1" applyBorder="1" applyAlignment="1">
      <alignment vertical="top"/>
    </xf>
    <xf numFmtId="164" fontId="0" fillId="0" borderId="0" xfId="0" applyNumberFormat="1"/>
    <xf numFmtId="44" fontId="3" fillId="0" borderId="0" xfId="0" applyNumberFormat="1" applyFont="1" applyFill="1" applyBorder="1"/>
    <xf numFmtId="44" fontId="3" fillId="0" borderId="0" xfId="1" applyFont="1" applyFill="1" applyBorder="1" applyAlignment="1">
      <alignment horizontal="center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workbookViewId="0">
      <selection activeCell="N3" sqref="N3"/>
    </sheetView>
  </sheetViews>
  <sheetFormatPr defaultRowHeight="15" x14ac:dyDescent="0.25"/>
  <cols>
    <col min="1" max="1" width="23.85546875" style="8" customWidth="1"/>
    <col min="2" max="2" width="10.5703125" style="8" bestFit="1" customWidth="1"/>
    <col min="3" max="3" width="7" style="8" bestFit="1" customWidth="1"/>
    <col min="4" max="7" width="10.5703125" style="8" bestFit="1" customWidth="1"/>
    <col min="8" max="8" width="9" style="8" bestFit="1" customWidth="1"/>
    <col min="9" max="12" width="10.5703125" style="8" bestFit="1" customWidth="1"/>
    <col min="13" max="13" width="9" style="8" bestFit="1" customWidth="1"/>
    <col min="14" max="14" width="12.85546875" style="8" customWidth="1"/>
    <col min="15" max="15" width="10.5703125" style="8" hidden="1" customWidth="1"/>
    <col min="16" max="16" width="11" style="8" hidden="1" customWidth="1"/>
    <col min="17" max="16384" width="9.140625" style="8"/>
  </cols>
  <sheetData>
    <row r="1" spans="1:16" s="4" customFormat="1" x14ac:dyDescent="0.25">
      <c r="A1" s="1"/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13</v>
      </c>
      <c r="P1" s="1" t="s">
        <v>14</v>
      </c>
    </row>
    <row r="2" spans="1:16" s="4" customFormat="1" x14ac:dyDescent="0.25">
      <c r="A2" s="5" t="s">
        <v>15</v>
      </c>
      <c r="B2" s="12"/>
      <c r="C2" s="12"/>
      <c r="D2" s="12"/>
      <c r="E2" s="12"/>
      <c r="F2" s="12"/>
      <c r="G2" s="12"/>
      <c r="N2" s="5"/>
    </row>
    <row r="3" spans="1:16" x14ac:dyDescent="0.25">
      <c r="A3" s="6" t="s">
        <v>16</v>
      </c>
      <c r="B3" s="13"/>
      <c r="C3" s="13"/>
      <c r="D3" s="13"/>
      <c r="E3" s="13"/>
      <c r="F3" s="13">
        <v>149.13</v>
      </c>
      <c r="G3" s="13">
        <v>1776.33</v>
      </c>
      <c r="H3" s="17">
        <v>200</v>
      </c>
      <c r="I3" s="18">
        <v>400</v>
      </c>
      <c r="J3" s="18">
        <v>950</v>
      </c>
      <c r="K3" s="18">
        <v>550</v>
      </c>
      <c r="L3" s="18">
        <v>550</v>
      </c>
      <c r="M3" s="18">
        <v>550</v>
      </c>
      <c r="N3" s="7">
        <f t="shared" ref="N3:N17" si="0">SUM(B3:M3)</f>
        <v>5125.46</v>
      </c>
      <c r="O3" s="7"/>
      <c r="P3" s="7">
        <v>-1925.46</v>
      </c>
    </row>
    <row r="4" spans="1:16" x14ac:dyDescent="0.25">
      <c r="A4" s="6" t="s">
        <v>17</v>
      </c>
      <c r="B4" s="13"/>
      <c r="C4" s="13"/>
      <c r="D4" s="13"/>
      <c r="E4" s="13"/>
      <c r="F4" s="13"/>
      <c r="G4" s="13"/>
      <c r="H4" s="7">
        <v>58</v>
      </c>
      <c r="I4" s="7">
        <v>16</v>
      </c>
      <c r="J4" s="7"/>
      <c r="K4" s="7">
        <v>16</v>
      </c>
      <c r="L4" s="7"/>
      <c r="M4" s="7">
        <v>16</v>
      </c>
      <c r="N4" s="7">
        <f t="shared" si="0"/>
        <v>106</v>
      </c>
      <c r="O4" s="7"/>
      <c r="P4" s="7"/>
    </row>
    <row r="5" spans="1:16" x14ac:dyDescent="0.25">
      <c r="A5" s="6" t="s">
        <v>18</v>
      </c>
      <c r="B5" s="13"/>
      <c r="C5" s="13"/>
      <c r="D5" s="13"/>
      <c r="E5" s="13"/>
      <c r="F5" s="13"/>
      <c r="G5" s="13"/>
      <c r="H5" s="7"/>
      <c r="I5" s="7">
        <v>25</v>
      </c>
      <c r="J5" s="7">
        <v>25</v>
      </c>
      <c r="K5" s="7">
        <v>25</v>
      </c>
      <c r="L5" s="7">
        <v>25</v>
      </c>
      <c r="M5" s="7">
        <v>25</v>
      </c>
      <c r="N5" s="7">
        <f t="shared" si="0"/>
        <v>125</v>
      </c>
      <c r="O5" s="7"/>
      <c r="P5" s="7">
        <v>0</v>
      </c>
    </row>
    <row r="6" spans="1:16" x14ac:dyDescent="0.25">
      <c r="A6" s="6" t="s">
        <v>19</v>
      </c>
      <c r="B6" s="13"/>
      <c r="C6" s="13"/>
      <c r="D6" s="13"/>
      <c r="E6" s="13"/>
      <c r="F6" s="13"/>
      <c r="G6" s="13"/>
      <c r="H6" s="7"/>
      <c r="I6" s="7"/>
      <c r="J6" s="7"/>
      <c r="K6" s="7"/>
      <c r="L6" s="7"/>
      <c r="M6" s="7"/>
      <c r="N6" s="7">
        <f t="shared" si="0"/>
        <v>0</v>
      </c>
      <c r="O6" s="7"/>
      <c r="P6" s="7">
        <v>0</v>
      </c>
    </row>
    <row r="7" spans="1:16" x14ac:dyDescent="0.25">
      <c r="A7" s="6" t="s">
        <v>20</v>
      </c>
      <c r="B7" s="13"/>
      <c r="C7" s="13"/>
      <c r="D7" s="13"/>
      <c r="E7" s="13"/>
      <c r="F7" s="13">
        <v>936.97</v>
      </c>
      <c r="G7" s="14"/>
      <c r="H7" s="7"/>
      <c r="I7" s="7"/>
      <c r="J7" s="7"/>
      <c r="K7" s="7"/>
      <c r="L7" s="7"/>
      <c r="M7" s="7"/>
      <c r="N7" s="7">
        <f t="shared" si="0"/>
        <v>936.97</v>
      </c>
      <c r="O7" s="7"/>
      <c r="P7" s="7">
        <v>-936.97</v>
      </c>
    </row>
    <row r="8" spans="1:16" x14ac:dyDescent="0.25">
      <c r="A8" s="6" t="s">
        <v>21</v>
      </c>
      <c r="B8" s="13"/>
      <c r="C8" s="13"/>
      <c r="D8" s="13"/>
      <c r="E8" s="13"/>
      <c r="F8" s="13">
        <v>1</v>
      </c>
      <c r="G8" s="13"/>
      <c r="H8" s="7">
        <v>223</v>
      </c>
      <c r="I8" s="7">
        <v>1300</v>
      </c>
      <c r="J8" s="7"/>
      <c r="K8" s="7"/>
      <c r="L8" s="7">
        <v>4750</v>
      </c>
      <c r="M8" s="7"/>
      <c r="N8" s="7">
        <f t="shared" si="0"/>
        <v>6274</v>
      </c>
      <c r="O8" s="7"/>
      <c r="P8" s="7">
        <v>-224</v>
      </c>
    </row>
    <row r="9" spans="1:16" x14ac:dyDescent="0.25">
      <c r="A9" s="6" t="s">
        <v>22</v>
      </c>
      <c r="B9" s="13"/>
      <c r="C9" s="13"/>
      <c r="D9" s="13">
        <v>1544.97</v>
      </c>
      <c r="E9" s="13"/>
      <c r="F9" s="13">
        <v>-41.35</v>
      </c>
      <c r="G9" s="15"/>
      <c r="H9" s="7"/>
      <c r="I9" s="7"/>
      <c r="J9" s="7"/>
      <c r="K9" s="7"/>
      <c r="L9" s="7"/>
      <c r="M9" s="7"/>
      <c r="N9" s="7">
        <f t="shared" si="0"/>
        <v>1503.6200000000001</v>
      </c>
      <c r="O9" s="7"/>
      <c r="P9" s="7">
        <v>-1503.6200000000001</v>
      </c>
    </row>
    <row r="10" spans="1:16" x14ac:dyDescent="0.25">
      <c r="A10" s="6" t="s">
        <v>23</v>
      </c>
      <c r="B10" s="13"/>
      <c r="C10" s="13"/>
      <c r="D10" s="13"/>
      <c r="E10" s="16">
        <v>4853.22</v>
      </c>
      <c r="F10" s="13"/>
      <c r="G10" s="13"/>
      <c r="H10" s="7">
        <v>75</v>
      </c>
      <c r="I10" s="7"/>
      <c r="J10" s="7"/>
      <c r="K10" s="7"/>
      <c r="L10" s="7"/>
      <c r="M10" s="7"/>
      <c r="N10" s="7">
        <f t="shared" si="0"/>
        <v>4928.22</v>
      </c>
      <c r="O10" s="7"/>
      <c r="P10" s="7">
        <v>-5628.22</v>
      </c>
    </row>
    <row r="11" spans="1:16" x14ac:dyDescent="0.25">
      <c r="A11" s="6" t="s">
        <v>37</v>
      </c>
      <c r="B11" s="13"/>
      <c r="C11" s="13"/>
      <c r="D11" s="13"/>
      <c r="E11" s="16"/>
      <c r="F11" s="13"/>
      <c r="G11" s="13"/>
      <c r="H11" s="7"/>
      <c r="I11" s="7"/>
      <c r="J11" s="7"/>
      <c r="K11" s="7">
        <v>3275</v>
      </c>
      <c r="L11" s="7"/>
      <c r="M11" s="7"/>
      <c r="N11" s="7">
        <f t="shared" si="0"/>
        <v>3275</v>
      </c>
      <c r="O11" s="7"/>
      <c r="P11" s="7"/>
    </row>
    <row r="12" spans="1:16" x14ac:dyDescent="0.25">
      <c r="A12" s="6" t="s">
        <v>33</v>
      </c>
      <c r="B12" s="13"/>
      <c r="C12" s="13"/>
      <c r="D12" s="13"/>
      <c r="E12" s="16"/>
      <c r="F12" s="13"/>
      <c r="G12" s="13"/>
      <c r="H12" s="7"/>
      <c r="I12" s="7">
        <v>425</v>
      </c>
      <c r="J12" s="7"/>
      <c r="K12" s="7"/>
      <c r="L12" s="7"/>
      <c r="M12" s="7"/>
      <c r="N12" s="7">
        <f t="shared" si="0"/>
        <v>425</v>
      </c>
      <c r="O12" s="7"/>
      <c r="P12" s="7"/>
    </row>
    <row r="13" spans="1:16" x14ac:dyDescent="0.25">
      <c r="A13" s="6" t="s">
        <v>24</v>
      </c>
      <c r="B13" s="13"/>
      <c r="C13" s="13"/>
      <c r="D13" s="13"/>
      <c r="E13" s="13"/>
      <c r="F13" s="13">
        <v>167.82</v>
      </c>
      <c r="G13" s="13"/>
      <c r="H13" s="7"/>
      <c r="I13" s="7"/>
      <c r="J13" s="7"/>
      <c r="K13" s="7"/>
      <c r="L13" s="7"/>
      <c r="M13" s="7"/>
      <c r="N13" s="7">
        <f t="shared" si="0"/>
        <v>167.82</v>
      </c>
      <c r="O13" s="7"/>
      <c r="P13" s="7">
        <v>-167.82</v>
      </c>
    </row>
    <row r="14" spans="1:16" x14ac:dyDescent="0.25">
      <c r="A14" s="6" t="s">
        <v>25</v>
      </c>
      <c r="B14" s="13"/>
      <c r="C14" s="13"/>
      <c r="D14" s="13"/>
      <c r="E14" s="13"/>
      <c r="F14" s="13">
        <v>355.3</v>
      </c>
      <c r="G14" s="13"/>
      <c r="H14" s="7"/>
      <c r="I14" s="7">
        <v>1000</v>
      </c>
      <c r="J14" s="7"/>
      <c r="K14" s="7"/>
      <c r="L14" s="7"/>
      <c r="M14" s="7"/>
      <c r="N14" s="7">
        <f t="shared" si="0"/>
        <v>1355.3</v>
      </c>
      <c r="O14" s="7"/>
      <c r="P14" s="7">
        <v>-355.3</v>
      </c>
    </row>
    <row r="15" spans="1:16" x14ac:dyDescent="0.25">
      <c r="A15" s="6" t="s">
        <v>26</v>
      </c>
      <c r="B15" s="13"/>
      <c r="C15" s="13"/>
      <c r="D15" s="13"/>
      <c r="E15" s="13"/>
      <c r="F15" s="13">
        <v>191</v>
      </c>
      <c r="G15" s="13"/>
      <c r="H15" s="7"/>
      <c r="I15" s="7"/>
      <c r="J15" s="7"/>
      <c r="K15" s="7"/>
      <c r="L15" s="7"/>
      <c r="M15" s="7"/>
      <c r="N15" s="7">
        <f t="shared" si="0"/>
        <v>191</v>
      </c>
      <c r="O15" s="7"/>
      <c r="P15" s="7">
        <v>-191</v>
      </c>
    </row>
    <row r="16" spans="1:16" x14ac:dyDescent="0.25">
      <c r="A16" s="6" t="s">
        <v>27</v>
      </c>
      <c r="B16" s="13"/>
      <c r="C16" s="13"/>
      <c r="D16" s="13"/>
      <c r="E16" s="13"/>
      <c r="F16" s="13"/>
      <c r="G16" s="13"/>
      <c r="H16" s="7"/>
      <c r="I16" s="7"/>
      <c r="J16" s="7">
        <v>600</v>
      </c>
      <c r="K16" s="7"/>
      <c r="L16" s="7"/>
      <c r="M16" s="7"/>
      <c r="N16" s="7">
        <f t="shared" si="0"/>
        <v>600</v>
      </c>
      <c r="O16" s="7"/>
      <c r="P16" s="7">
        <v>0</v>
      </c>
    </row>
    <row r="17" spans="1:16" x14ac:dyDescent="0.25">
      <c r="A17" s="6" t="s">
        <v>28</v>
      </c>
      <c r="B17" s="13"/>
      <c r="C17" s="13"/>
      <c r="D17" s="13"/>
      <c r="E17" s="13"/>
      <c r="F17" s="13"/>
      <c r="G17" s="13"/>
      <c r="H17" s="7"/>
      <c r="I17" s="7"/>
      <c r="J17" s="7"/>
      <c r="K17" s="7"/>
      <c r="L17" s="7"/>
      <c r="M17" s="7"/>
      <c r="N17" s="7">
        <f t="shared" si="0"/>
        <v>0</v>
      </c>
      <c r="O17" s="7"/>
      <c r="P17" s="7">
        <v>0</v>
      </c>
    </row>
    <row r="18" spans="1:16" s="26" customFormat="1" ht="15.75" thickBot="1" x14ac:dyDescent="0.3">
      <c r="A18" s="21" t="s">
        <v>29</v>
      </c>
      <c r="B18" s="22">
        <f t="shared" ref="B18:N18" si="1">SUM(B3:B17)</f>
        <v>0</v>
      </c>
      <c r="C18" s="23">
        <f t="shared" si="1"/>
        <v>0</v>
      </c>
      <c r="D18" s="23">
        <f t="shared" si="1"/>
        <v>1544.97</v>
      </c>
      <c r="E18" s="23">
        <f t="shared" si="1"/>
        <v>4853.22</v>
      </c>
      <c r="F18" s="23">
        <f t="shared" si="1"/>
        <v>1759.87</v>
      </c>
      <c r="G18" s="23">
        <f t="shared" si="1"/>
        <v>1776.33</v>
      </c>
      <c r="H18" s="24">
        <f t="shared" si="1"/>
        <v>556</v>
      </c>
      <c r="I18" s="24">
        <f t="shared" si="1"/>
        <v>3166</v>
      </c>
      <c r="J18" s="24">
        <f t="shared" si="1"/>
        <v>1575</v>
      </c>
      <c r="K18" s="24">
        <f t="shared" si="1"/>
        <v>3866</v>
      </c>
      <c r="L18" s="24">
        <f t="shared" si="1"/>
        <v>5325</v>
      </c>
      <c r="M18" s="24">
        <f t="shared" si="1"/>
        <v>591</v>
      </c>
      <c r="N18" s="25">
        <f t="shared" si="1"/>
        <v>25013.39</v>
      </c>
      <c r="O18" s="24">
        <v>0</v>
      </c>
      <c r="P18" s="24">
        <v>-10932.39</v>
      </c>
    </row>
    <row r="19" spans="1:16" ht="15.75" thickTop="1" x14ac:dyDescent="0.25">
      <c r="A19" s="6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10"/>
      <c r="O19" s="9"/>
      <c r="P19" s="9"/>
    </row>
    <row r="20" spans="1:16" s="4" customFormat="1" x14ac:dyDescent="0.25">
      <c r="A20" s="5" t="s">
        <v>30</v>
      </c>
      <c r="N20" s="5"/>
    </row>
    <row r="21" spans="1:16" x14ac:dyDescent="0.25">
      <c r="A21" s="6" t="s">
        <v>31</v>
      </c>
      <c r="B21" s="13">
        <v>4000</v>
      </c>
      <c r="C21" s="13"/>
      <c r="D21" s="13"/>
      <c r="E21" s="13"/>
      <c r="F21" s="13"/>
      <c r="G21" s="13">
        <v>4000</v>
      </c>
      <c r="H21" s="7"/>
      <c r="I21" s="7"/>
      <c r="J21" s="7"/>
      <c r="K21" s="7"/>
      <c r="L21" s="7"/>
      <c r="M21" s="7"/>
      <c r="N21" s="7">
        <f>SUM(B21:M21)</f>
        <v>8000</v>
      </c>
      <c r="O21" s="7">
        <v>8000</v>
      </c>
      <c r="P21" s="7">
        <v>0</v>
      </c>
    </row>
    <row r="22" spans="1:16" x14ac:dyDescent="0.25">
      <c r="A22" s="6" t="s">
        <v>32</v>
      </c>
      <c r="B22" s="13">
        <v>0.86</v>
      </c>
      <c r="C22" s="13">
        <v>0.79</v>
      </c>
      <c r="D22" s="13">
        <v>0.84</v>
      </c>
      <c r="E22" s="13">
        <v>0.56999999999999995</v>
      </c>
      <c r="F22" s="13">
        <v>0.52</v>
      </c>
      <c r="G22" s="13"/>
      <c r="H22" s="7"/>
      <c r="I22" s="7"/>
      <c r="J22" s="7"/>
      <c r="K22" s="7"/>
      <c r="L22" s="7"/>
      <c r="M22" s="7"/>
      <c r="N22" s="7">
        <f>SUM(B22:M22)</f>
        <v>3.5799999999999996</v>
      </c>
      <c r="O22" s="7">
        <v>12</v>
      </c>
      <c r="P22" s="7">
        <v>8.42</v>
      </c>
    </row>
    <row r="23" spans="1:16" x14ac:dyDescent="0.25">
      <c r="A23" s="6" t="s">
        <v>33</v>
      </c>
      <c r="B23" s="13"/>
      <c r="C23" s="13"/>
      <c r="D23" s="13"/>
      <c r="E23" s="13" t="s">
        <v>44</v>
      </c>
      <c r="F23" s="13"/>
      <c r="G23" s="13"/>
      <c r="H23" s="7"/>
      <c r="I23" s="7"/>
      <c r="J23" s="7"/>
      <c r="K23" s="7"/>
      <c r="L23" s="7">
        <v>250</v>
      </c>
      <c r="M23" s="7"/>
      <c r="N23" s="7">
        <f>SUM(B23:M23)</f>
        <v>250</v>
      </c>
      <c r="O23" s="7">
        <v>250</v>
      </c>
      <c r="P23" s="7">
        <v>250</v>
      </c>
    </row>
    <row r="24" spans="1:16" x14ac:dyDescent="0.25">
      <c r="A24" s="6" t="s">
        <v>34</v>
      </c>
      <c r="B24" s="13"/>
      <c r="C24" s="13"/>
      <c r="D24" s="13"/>
      <c r="E24" s="13"/>
      <c r="F24" s="13"/>
      <c r="G24" s="13"/>
      <c r="H24" s="7"/>
      <c r="I24" s="7"/>
      <c r="J24" s="7"/>
      <c r="K24" s="7"/>
      <c r="L24" s="7"/>
      <c r="M24" s="7"/>
      <c r="N24" s="7">
        <f>SUM(B24:M24)</f>
        <v>0</v>
      </c>
      <c r="O24" s="7"/>
      <c r="P24" s="7">
        <v>0</v>
      </c>
    </row>
    <row r="25" spans="1:16" x14ac:dyDescent="0.25">
      <c r="A25" s="6" t="s">
        <v>35</v>
      </c>
      <c r="B25" s="13"/>
      <c r="C25" s="13"/>
      <c r="D25" s="13"/>
      <c r="E25" s="13"/>
      <c r="F25" s="13"/>
      <c r="G25" s="13"/>
      <c r="H25" s="7"/>
      <c r="I25" s="7"/>
      <c r="J25" s="7"/>
      <c r="K25" s="7">
        <v>3275</v>
      </c>
      <c r="L25" s="7">
        <v>2000</v>
      </c>
      <c r="M25" s="7"/>
      <c r="N25" s="7">
        <f>SUM(B25:M25)</f>
        <v>5275</v>
      </c>
      <c r="O25" s="7"/>
      <c r="P25" s="7">
        <v>0</v>
      </c>
    </row>
    <row r="26" spans="1:16" s="26" customFormat="1" ht="15.75" thickBot="1" x14ac:dyDescent="0.3">
      <c r="A26" s="27" t="s">
        <v>36</v>
      </c>
      <c r="B26" s="23">
        <f t="shared" ref="B26:N26" si="2">SUM(B21:B25)</f>
        <v>4000.86</v>
      </c>
      <c r="C26" s="23">
        <f t="shared" si="2"/>
        <v>0.79</v>
      </c>
      <c r="D26" s="23">
        <f t="shared" si="2"/>
        <v>0.84</v>
      </c>
      <c r="E26" s="23">
        <f t="shared" si="2"/>
        <v>0.56999999999999995</v>
      </c>
      <c r="F26" s="23">
        <f t="shared" si="2"/>
        <v>0.52</v>
      </c>
      <c r="G26" s="23">
        <f t="shared" si="2"/>
        <v>4000</v>
      </c>
      <c r="H26" s="24">
        <f t="shared" si="2"/>
        <v>0</v>
      </c>
      <c r="I26" s="24">
        <f t="shared" si="2"/>
        <v>0</v>
      </c>
      <c r="J26" s="24">
        <f t="shared" si="2"/>
        <v>0</v>
      </c>
      <c r="K26" s="24">
        <f t="shared" si="2"/>
        <v>3275</v>
      </c>
      <c r="L26" s="24">
        <f t="shared" si="2"/>
        <v>2250</v>
      </c>
      <c r="M26" s="24">
        <f t="shared" si="2"/>
        <v>0</v>
      </c>
      <c r="N26" s="24">
        <f t="shared" si="2"/>
        <v>13528.58</v>
      </c>
      <c r="O26" s="24">
        <v>8262</v>
      </c>
      <c r="P26" s="24">
        <v>258.42</v>
      </c>
    </row>
    <row r="27" spans="1:16" ht="15.75" thickTop="1" x14ac:dyDescent="0.25"/>
  </sheetData>
  <pageMargins left="0.11811023622047245" right="0.11811023622047245" top="1.1417322834645669" bottom="0.35433070866141736" header="0.31496062992125984" footer="0.31496062992125984"/>
  <pageSetup scale="87" fitToHeight="0" orientation="landscape" r:id="rId1"/>
  <headerFooter>
    <oddHeader>&amp;C&amp;"Andalus,Bold"&amp;14Walberswick Parish Council
DRAFT REFORECAST 
2016/217&amp;R&amp;D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"/>
  <sheetViews>
    <sheetView tabSelected="1" workbookViewId="0">
      <selection activeCell="H4" sqref="H4"/>
    </sheetView>
  </sheetViews>
  <sheetFormatPr defaultRowHeight="15" x14ac:dyDescent="0.25"/>
  <cols>
    <col min="1" max="1" width="23.85546875" style="8" customWidth="1"/>
    <col min="2" max="2" width="11.5703125" style="8" customWidth="1"/>
    <col min="3" max="6" width="10.5703125" style="8" customWidth="1"/>
    <col min="7" max="7" width="11.5703125" style="8" customWidth="1"/>
    <col min="8" max="12" width="10.5703125" style="8" customWidth="1"/>
    <col min="13" max="13" width="11" style="8" customWidth="1"/>
    <col min="14" max="14" width="12.85546875" style="8" customWidth="1"/>
    <col min="15" max="15" width="10.5703125" style="8" hidden="1" customWidth="1"/>
    <col min="16" max="16" width="11" style="8" hidden="1" customWidth="1"/>
    <col min="17" max="17" width="38.85546875" style="8" bestFit="1" customWidth="1"/>
    <col min="18" max="16384" width="9.140625" style="8"/>
  </cols>
  <sheetData>
    <row r="1" spans="1:17" s="4" customFormat="1" x14ac:dyDescent="0.25">
      <c r="A1" s="1" t="s">
        <v>52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2" t="s">
        <v>11</v>
      </c>
      <c r="N1" s="1" t="s">
        <v>12</v>
      </c>
      <c r="O1" s="3" t="s">
        <v>13</v>
      </c>
      <c r="P1" s="1" t="s">
        <v>14</v>
      </c>
    </row>
    <row r="2" spans="1:17" s="4" customFormat="1" x14ac:dyDescent="0.25">
      <c r="A2" s="5" t="s">
        <v>15</v>
      </c>
      <c r="N2" s="5"/>
    </row>
    <row r="3" spans="1:17" x14ac:dyDescent="0.25">
      <c r="A3" s="6" t="s">
        <v>16</v>
      </c>
      <c r="B3" s="7"/>
      <c r="C3" s="7"/>
      <c r="D3" s="7"/>
      <c r="E3" s="7"/>
      <c r="F3" s="7"/>
      <c r="G3" s="7"/>
      <c r="H3" s="7">
        <v>7120</v>
      </c>
      <c r="I3" s="7"/>
      <c r="J3" s="7">
        <v>1000</v>
      </c>
      <c r="K3" s="7">
        <v>1000</v>
      </c>
      <c r="L3" s="7">
        <v>1000</v>
      </c>
      <c r="M3" s="7">
        <v>1000</v>
      </c>
      <c r="N3" s="7">
        <f t="shared" ref="N3:N16" si="0">SUM(B3:M3)</f>
        <v>11120</v>
      </c>
      <c r="O3" s="7"/>
      <c r="P3" s="7">
        <v>-1925.46</v>
      </c>
      <c r="Q3" s="8" t="s">
        <v>46</v>
      </c>
    </row>
    <row r="4" spans="1:17" x14ac:dyDescent="0.25">
      <c r="A4" s="6" t="s">
        <v>17</v>
      </c>
      <c r="B4" s="7"/>
      <c r="C4" s="7">
        <v>16</v>
      </c>
      <c r="D4" s="7">
        <v>16</v>
      </c>
      <c r="E4" s="7">
        <v>16</v>
      </c>
      <c r="F4" s="7">
        <v>16</v>
      </c>
      <c r="G4" s="7">
        <v>16</v>
      </c>
      <c r="H4" s="7">
        <v>16</v>
      </c>
      <c r="I4" s="7">
        <v>6</v>
      </c>
      <c r="J4" s="7">
        <v>16</v>
      </c>
      <c r="K4" s="7">
        <v>16</v>
      </c>
      <c r="L4" s="7">
        <v>16</v>
      </c>
      <c r="M4" s="7">
        <v>16</v>
      </c>
      <c r="N4" s="7">
        <f t="shared" si="0"/>
        <v>166</v>
      </c>
      <c r="O4" s="7"/>
      <c r="P4" s="7"/>
      <c r="Q4" s="8" t="s">
        <v>53</v>
      </c>
    </row>
    <row r="5" spans="1:17" x14ac:dyDescent="0.25">
      <c r="A5" s="6" t="s">
        <v>19</v>
      </c>
      <c r="B5" s="7"/>
      <c r="C5" s="7"/>
      <c r="D5" s="7"/>
      <c r="E5" s="7"/>
      <c r="F5" s="7"/>
      <c r="G5" s="7">
        <v>312</v>
      </c>
      <c r="H5" s="7"/>
      <c r="I5" s="7">
        <v>160</v>
      </c>
      <c r="J5" s="7"/>
      <c r="K5" s="7"/>
      <c r="L5" s="7"/>
      <c r="M5" s="7"/>
      <c r="N5" s="7">
        <f t="shared" si="0"/>
        <v>472</v>
      </c>
      <c r="O5" s="7"/>
      <c r="P5" s="7">
        <v>0</v>
      </c>
    </row>
    <row r="6" spans="1:17" x14ac:dyDescent="0.25">
      <c r="A6" s="6" t="s">
        <v>20</v>
      </c>
      <c r="B6" s="7"/>
      <c r="C6" s="7"/>
      <c r="D6" s="7"/>
      <c r="E6" s="7"/>
      <c r="F6" s="7">
        <v>957</v>
      </c>
      <c r="H6" s="7"/>
      <c r="I6" s="7"/>
      <c r="J6" s="7"/>
      <c r="K6" s="7"/>
      <c r="L6" s="7"/>
      <c r="M6" s="7"/>
      <c r="N6" s="7">
        <f t="shared" si="0"/>
        <v>957</v>
      </c>
      <c r="O6" s="7"/>
      <c r="P6" s="7">
        <v>-936.97</v>
      </c>
      <c r="Q6" s="8" t="s">
        <v>54</v>
      </c>
    </row>
    <row r="7" spans="1:17" x14ac:dyDescent="0.25">
      <c r="A7" s="6" t="s">
        <v>21</v>
      </c>
      <c r="B7" s="7"/>
      <c r="C7" s="7"/>
      <c r="D7" s="7">
        <v>860</v>
      </c>
      <c r="E7" s="7">
        <v>250</v>
      </c>
      <c r="F7" s="7"/>
      <c r="G7" s="7"/>
      <c r="H7" s="7"/>
      <c r="I7" s="7"/>
      <c r="J7" s="7"/>
      <c r="K7" s="7"/>
      <c r="L7" s="7"/>
      <c r="M7" s="7"/>
      <c r="N7" s="7">
        <f t="shared" si="0"/>
        <v>1110</v>
      </c>
      <c r="O7" s="7"/>
      <c r="P7" s="7">
        <v>-224</v>
      </c>
      <c r="Q7" s="8" t="s">
        <v>51</v>
      </c>
    </row>
    <row r="8" spans="1:17" x14ac:dyDescent="0.25">
      <c r="A8" s="6" t="s">
        <v>22</v>
      </c>
      <c r="B8" s="7"/>
      <c r="C8" s="7">
        <v>362.85</v>
      </c>
      <c r="D8" s="7"/>
      <c r="E8" s="7"/>
      <c r="F8" s="7"/>
      <c r="G8" s="28"/>
      <c r="H8" s="7"/>
      <c r="I8" s="7"/>
      <c r="J8" s="7"/>
      <c r="K8" s="7"/>
      <c r="L8" s="7"/>
      <c r="M8" s="7"/>
      <c r="N8" s="7">
        <f t="shared" si="0"/>
        <v>362.85</v>
      </c>
      <c r="O8" s="7"/>
      <c r="P8" s="7">
        <v>-1503.6200000000001</v>
      </c>
    </row>
    <row r="9" spans="1:17" x14ac:dyDescent="0.25">
      <c r="A9" s="6" t="s">
        <v>23</v>
      </c>
      <c r="B9" s="7">
        <v>2500</v>
      </c>
      <c r="C9" s="7"/>
      <c r="D9" s="7"/>
      <c r="E9" s="29"/>
      <c r="F9" s="7">
        <v>300</v>
      </c>
      <c r="G9" s="7"/>
      <c r="H9" s="7"/>
      <c r="I9" s="7"/>
      <c r="J9" s="7"/>
      <c r="K9" s="7"/>
      <c r="L9" s="7"/>
      <c r="M9" s="7"/>
      <c r="N9" s="7">
        <f t="shared" si="0"/>
        <v>2800</v>
      </c>
      <c r="O9" s="7"/>
      <c r="P9" s="7">
        <v>-5628.22</v>
      </c>
      <c r="Q9" s="8" t="s">
        <v>47</v>
      </c>
    </row>
    <row r="10" spans="1:17" x14ac:dyDescent="0.25">
      <c r="A10" s="6" t="s">
        <v>37</v>
      </c>
      <c r="B10" s="7"/>
      <c r="C10" s="7"/>
      <c r="D10" s="7"/>
      <c r="E10" s="29"/>
      <c r="F10" s="7"/>
      <c r="G10" s="7"/>
      <c r="H10" s="7"/>
      <c r="I10" s="7"/>
      <c r="J10" s="7"/>
      <c r="K10" s="7"/>
      <c r="L10" s="7"/>
      <c r="M10" s="7"/>
      <c r="N10" s="7">
        <f t="shared" si="0"/>
        <v>0</v>
      </c>
      <c r="O10" s="7"/>
      <c r="P10" s="7"/>
      <c r="Q10" s="8" t="s">
        <v>48</v>
      </c>
    </row>
    <row r="11" spans="1:17" x14ac:dyDescent="0.25">
      <c r="A11" s="6" t="s">
        <v>33</v>
      </c>
      <c r="B11" s="7">
        <v>400</v>
      </c>
      <c r="C11" s="7">
        <v>75</v>
      </c>
      <c r="D11" s="7"/>
      <c r="E11" s="29"/>
      <c r="F11" s="7"/>
      <c r="G11" s="7"/>
      <c r="H11" s="7">
        <v>75</v>
      </c>
      <c r="I11" s="7"/>
      <c r="J11" s="7"/>
      <c r="K11" s="7"/>
      <c r="L11" s="7"/>
      <c r="M11" s="7"/>
      <c r="N11" s="7">
        <f t="shared" si="0"/>
        <v>550</v>
      </c>
      <c r="O11" s="7"/>
      <c r="P11" s="7"/>
      <c r="Q11" s="8" t="s">
        <v>49</v>
      </c>
    </row>
    <row r="12" spans="1:17" x14ac:dyDescent="0.25">
      <c r="A12" s="6" t="s">
        <v>24</v>
      </c>
      <c r="B12" s="7">
        <v>175</v>
      </c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>
        <f t="shared" si="0"/>
        <v>175</v>
      </c>
      <c r="O12" s="7"/>
      <c r="P12" s="7">
        <v>-167.82</v>
      </c>
    </row>
    <row r="13" spans="1:17" x14ac:dyDescent="0.25">
      <c r="A13" s="6" t="s">
        <v>25</v>
      </c>
      <c r="B13" s="7"/>
      <c r="C13" s="7">
        <v>162</v>
      </c>
      <c r="D13" s="7"/>
      <c r="E13" s="7"/>
      <c r="F13" s="7"/>
      <c r="G13" s="7"/>
      <c r="H13" s="7"/>
      <c r="I13" s="7"/>
      <c r="J13" s="7">
        <v>1400</v>
      </c>
      <c r="K13" s="7"/>
      <c r="L13" s="7"/>
      <c r="M13" s="7"/>
      <c r="N13" s="7">
        <f t="shared" si="0"/>
        <v>1562</v>
      </c>
      <c r="O13" s="7"/>
      <c r="P13" s="7">
        <v>-355.3</v>
      </c>
      <c r="Q13" s="8" t="s">
        <v>50</v>
      </c>
    </row>
    <row r="14" spans="1:17" x14ac:dyDescent="0.25">
      <c r="A14" s="6" t="s">
        <v>26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>
        <f t="shared" si="0"/>
        <v>0</v>
      </c>
      <c r="O14" s="7"/>
      <c r="P14" s="7">
        <v>-191</v>
      </c>
    </row>
    <row r="15" spans="1:17" x14ac:dyDescent="0.25">
      <c r="A15" s="6" t="s">
        <v>27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>
        <f t="shared" si="0"/>
        <v>0</v>
      </c>
      <c r="O15" s="7"/>
      <c r="P15" s="7">
        <v>0</v>
      </c>
    </row>
    <row r="16" spans="1:17" x14ac:dyDescent="0.25">
      <c r="A16" s="6" t="s">
        <v>28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>
        <f t="shared" si="0"/>
        <v>0</v>
      </c>
      <c r="O16" s="7"/>
      <c r="P16" s="7">
        <v>0</v>
      </c>
    </row>
    <row r="17" spans="1:17" s="26" customFormat="1" ht="15.75" thickBot="1" x14ac:dyDescent="0.3">
      <c r="A17" s="21" t="s">
        <v>29</v>
      </c>
      <c r="B17" s="30">
        <f t="shared" ref="B17:N17" si="1">SUM(B3:B16)</f>
        <v>3075</v>
      </c>
      <c r="C17" s="24">
        <f t="shared" si="1"/>
        <v>615.85</v>
      </c>
      <c r="D17" s="24">
        <f t="shared" si="1"/>
        <v>876</v>
      </c>
      <c r="E17" s="24">
        <f t="shared" si="1"/>
        <v>266</v>
      </c>
      <c r="F17" s="24">
        <f t="shared" si="1"/>
        <v>1273</v>
      </c>
      <c r="G17" s="24">
        <f t="shared" si="1"/>
        <v>328</v>
      </c>
      <c r="H17" s="24">
        <f t="shared" si="1"/>
        <v>7211</v>
      </c>
      <c r="I17" s="24">
        <f t="shared" si="1"/>
        <v>166</v>
      </c>
      <c r="J17" s="24">
        <f t="shared" si="1"/>
        <v>2416</v>
      </c>
      <c r="K17" s="24">
        <f t="shared" si="1"/>
        <v>1016</v>
      </c>
      <c r="L17" s="24">
        <f t="shared" si="1"/>
        <v>1016</v>
      </c>
      <c r="M17" s="24">
        <f t="shared" si="1"/>
        <v>1016</v>
      </c>
      <c r="N17" s="25">
        <f t="shared" si="1"/>
        <v>19274.849999999999</v>
      </c>
      <c r="O17" s="24">
        <v>0</v>
      </c>
      <c r="P17" s="24">
        <v>-10932.39</v>
      </c>
    </row>
    <row r="18" spans="1:17" ht="15.75" thickTop="1" x14ac:dyDescent="0.25">
      <c r="A18" s="6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10"/>
      <c r="O18" s="9"/>
      <c r="P18" s="9"/>
    </row>
    <row r="19" spans="1:17" s="4" customFormat="1" x14ac:dyDescent="0.25">
      <c r="A19" s="5" t="s">
        <v>30</v>
      </c>
      <c r="N19" s="5"/>
    </row>
    <row r="20" spans="1:17" x14ac:dyDescent="0.25">
      <c r="A20" s="6" t="s">
        <v>31</v>
      </c>
      <c r="B20" s="7">
        <v>6000</v>
      </c>
      <c r="C20" s="7"/>
      <c r="D20" s="7"/>
      <c r="E20" s="7"/>
      <c r="F20" s="7"/>
      <c r="G20" s="7">
        <v>6000</v>
      </c>
      <c r="H20" s="7"/>
      <c r="I20" s="7"/>
      <c r="J20" s="7"/>
      <c r="K20" s="7"/>
      <c r="L20" s="7"/>
      <c r="M20" s="7"/>
      <c r="N20" s="7">
        <f>SUM(B20:M20)</f>
        <v>12000</v>
      </c>
      <c r="O20" s="7">
        <v>8000</v>
      </c>
      <c r="P20" s="7">
        <v>0</v>
      </c>
    </row>
    <row r="21" spans="1:17" x14ac:dyDescent="0.25">
      <c r="A21" s="6" t="s">
        <v>32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>
        <f>SUM(B21:M21)</f>
        <v>0</v>
      </c>
      <c r="O21" s="7">
        <v>12</v>
      </c>
      <c r="P21" s="7">
        <v>8.42</v>
      </c>
      <c r="Q21" s="10">
        <v>1500</v>
      </c>
    </row>
    <row r="22" spans="1:17" x14ac:dyDescent="0.25">
      <c r="A22" s="6" t="s">
        <v>33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>
        <v>250</v>
      </c>
      <c r="N22" s="7">
        <f>SUM(B22:M22)</f>
        <v>250</v>
      </c>
      <c r="O22" s="7">
        <v>250</v>
      </c>
      <c r="P22" s="7">
        <v>250</v>
      </c>
      <c r="Q22" s="10">
        <v>362</v>
      </c>
    </row>
    <row r="23" spans="1:17" x14ac:dyDescent="0.25">
      <c r="A23" s="6" t="s">
        <v>34</v>
      </c>
      <c r="C23" s="7">
        <v>1010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7">
        <f>SUM(B23:M23)</f>
        <v>1010</v>
      </c>
      <c r="O23" s="7"/>
      <c r="P23" s="7">
        <v>0</v>
      </c>
      <c r="Q23" s="33">
        <f>Q21-Q22</f>
        <v>1138</v>
      </c>
    </row>
    <row r="24" spans="1:17" x14ac:dyDescent="0.25">
      <c r="A24" s="6" t="s">
        <v>35</v>
      </c>
      <c r="B24" s="7">
        <v>2500</v>
      </c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>
        <f>SUM(B24:M24)</f>
        <v>2500</v>
      </c>
      <c r="O24" s="7"/>
      <c r="P24" s="7">
        <v>0</v>
      </c>
    </row>
    <row r="25" spans="1:17" s="26" customFormat="1" ht="15.75" thickBot="1" x14ac:dyDescent="0.3">
      <c r="A25" s="27" t="s">
        <v>36</v>
      </c>
      <c r="B25" s="24">
        <f>SUM(B20:B24)</f>
        <v>8500</v>
      </c>
      <c r="C25" s="24">
        <f t="shared" ref="C25:N25" si="2">SUM(C20:C24)</f>
        <v>1010</v>
      </c>
      <c r="D25" s="24">
        <f t="shared" si="2"/>
        <v>0</v>
      </c>
      <c r="E25" s="24">
        <f t="shared" si="2"/>
        <v>0</v>
      </c>
      <c r="F25" s="24">
        <f t="shared" si="2"/>
        <v>0</v>
      </c>
      <c r="G25" s="24">
        <f t="shared" si="2"/>
        <v>6000</v>
      </c>
      <c r="H25" s="24">
        <f t="shared" si="2"/>
        <v>0</v>
      </c>
      <c r="I25" s="24">
        <f t="shared" si="2"/>
        <v>0</v>
      </c>
      <c r="J25" s="24">
        <f t="shared" si="2"/>
        <v>0</v>
      </c>
      <c r="K25" s="24">
        <f t="shared" si="2"/>
        <v>0</v>
      </c>
      <c r="L25" s="24">
        <f t="shared" si="2"/>
        <v>0</v>
      </c>
      <c r="M25" s="24">
        <f t="shared" si="2"/>
        <v>250</v>
      </c>
      <c r="N25" s="24">
        <f t="shared" si="2"/>
        <v>15760</v>
      </c>
      <c r="O25" s="24">
        <v>8262</v>
      </c>
      <c r="P25" s="24">
        <v>258.42</v>
      </c>
    </row>
    <row r="26" spans="1:17" ht="15.75" thickTop="1" x14ac:dyDescent="0.25"/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workbookViewId="0">
      <selection activeCell="L18" sqref="L18"/>
    </sheetView>
  </sheetViews>
  <sheetFormatPr defaultRowHeight="15" x14ac:dyDescent="0.25"/>
  <cols>
    <col min="1" max="1" width="10" bestFit="1" customWidth="1"/>
    <col min="2" max="2" width="9" bestFit="1" customWidth="1"/>
    <col min="3" max="3" width="14.28515625" bestFit="1" customWidth="1"/>
    <col min="4" max="4" width="9" bestFit="1" customWidth="1"/>
    <col min="5" max="5" width="8" bestFit="1" customWidth="1"/>
    <col min="6" max="6" width="9" bestFit="1" customWidth="1"/>
    <col min="7" max="8" width="8" bestFit="1" customWidth="1"/>
    <col min="9" max="9" width="9" bestFit="1" customWidth="1"/>
    <col min="10" max="13" width="8" bestFit="1" customWidth="1"/>
    <col min="14" max="16" width="9" bestFit="1" customWidth="1"/>
    <col min="17" max="20" width="8" bestFit="1" customWidth="1"/>
  </cols>
  <sheetData>
    <row r="1" spans="1:20" ht="30" x14ac:dyDescent="0.25">
      <c r="A1" s="19" t="s">
        <v>38</v>
      </c>
      <c r="B1" s="31">
        <v>12673.72</v>
      </c>
      <c r="C1" s="20" t="s">
        <v>39</v>
      </c>
      <c r="D1" s="20"/>
      <c r="E1" s="34" t="s">
        <v>45</v>
      </c>
      <c r="F1" s="34"/>
      <c r="G1" s="34"/>
      <c r="H1" s="34"/>
      <c r="I1" s="34"/>
    </row>
    <row r="2" spans="1:20" x14ac:dyDescent="0.25">
      <c r="A2" s="19"/>
      <c r="B2" s="20" t="s">
        <v>40</v>
      </c>
      <c r="C2" s="20" t="s">
        <v>6</v>
      </c>
      <c r="D2" s="20" t="s">
        <v>7</v>
      </c>
      <c r="E2" s="20" t="s">
        <v>8</v>
      </c>
      <c r="F2" s="20" t="s">
        <v>9</v>
      </c>
      <c r="G2" s="20" t="s">
        <v>10</v>
      </c>
      <c r="H2" s="20" t="s">
        <v>11</v>
      </c>
      <c r="I2" s="20" t="s">
        <v>0</v>
      </c>
      <c r="J2" s="20" t="s">
        <v>1</v>
      </c>
      <c r="K2" s="20" t="s">
        <v>2</v>
      </c>
      <c r="L2" s="20" t="s">
        <v>3</v>
      </c>
      <c r="M2" s="20" t="s">
        <v>4</v>
      </c>
      <c r="N2" s="20" t="s">
        <v>5</v>
      </c>
      <c r="O2" s="20" t="s">
        <v>6</v>
      </c>
      <c r="P2" s="20" t="s">
        <v>7</v>
      </c>
      <c r="Q2" s="20" t="s">
        <v>8</v>
      </c>
      <c r="R2" s="20" t="s">
        <v>9</v>
      </c>
      <c r="S2" s="20" t="s">
        <v>10</v>
      </c>
      <c r="T2" s="20" t="s">
        <v>11</v>
      </c>
    </row>
    <row r="3" spans="1:20" x14ac:dyDescent="0.25">
      <c r="A3" s="19" t="s">
        <v>41</v>
      </c>
      <c r="B3" s="31">
        <v>4000</v>
      </c>
      <c r="C3" s="31">
        <f>'Forecast 2016 - 2017'!H26</f>
        <v>0</v>
      </c>
      <c r="D3" s="31">
        <f>'Forecast 2016 - 2017'!I26</f>
        <v>0</v>
      </c>
      <c r="E3" s="31">
        <f>'Forecast 2016 - 2017'!J26</f>
        <v>0</v>
      </c>
      <c r="F3" s="31">
        <f>'Forecast 2016 - 2017'!K26</f>
        <v>3275</v>
      </c>
      <c r="G3" s="31">
        <f>'Forecast 2016 - 2017'!L26</f>
        <v>2250</v>
      </c>
      <c r="H3" s="31">
        <f>'Forecast 2016 - 2017'!M26</f>
        <v>0</v>
      </c>
      <c r="I3" s="31">
        <f>'Budget 201718'!B25</f>
        <v>8500</v>
      </c>
      <c r="J3" s="31">
        <f>'Budget 201718'!C25</f>
        <v>1010</v>
      </c>
      <c r="K3" s="31">
        <f>'Budget 201718'!D25</f>
        <v>0</v>
      </c>
      <c r="L3" s="31">
        <f>'Budget 201718'!E25</f>
        <v>0</v>
      </c>
      <c r="M3" s="31">
        <f>'Budget 201718'!F25</f>
        <v>0</v>
      </c>
      <c r="N3" s="31">
        <f>'Budget 201718'!G25</f>
        <v>6000</v>
      </c>
      <c r="O3" s="31">
        <f>'Budget 201718'!H25</f>
        <v>0</v>
      </c>
      <c r="P3" s="31">
        <f>'Budget 201718'!I25</f>
        <v>0</v>
      </c>
      <c r="Q3" s="31">
        <f>'Budget 201718'!J25</f>
        <v>0</v>
      </c>
      <c r="R3" s="31">
        <f>'Budget 201718'!K25</f>
        <v>0</v>
      </c>
      <c r="S3" s="31">
        <f>'Budget 201718'!L25</f>
        <v>0</v>
      </c>
      <c r="T3" s="31">
        <f>'Budget 201718'!M25</f>
        <v>250</v>
      </c>
    </row>
    <row r="4" spans="1:20" x14ac:dyDescent="0.25">
      <c r="A4" s="19"/>
      <c r="B4" s="31"/>
      <c r="C4" s="31"/>
      <c r="D4" s="31"/>
      <c r="E4" s="31"/>
      <c r="F4" s="31"/>
      <c r="G4" s="31"/>
      <c r="H4" s="31"/>
      <c r="I4" s="31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</row>
    <row r="5" spans="1:20" x14ac:dyDescent="0.25">
      <c r="A5" s="19"/>
      <c r="B5" s="31"/>
      <c r="C5" s="31"/>
      <c r="D5" s="31"/>
      <c r="E5" s="31"/>
      <c r="F5" s="31"/>
      <c r="G5" s="31"/>
      <c r="H5" s="31"/>
      <c r="I5" s="31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</row>
    <row r="6" spans="1:20" x14ac:dyDescent="0.25">
      <c r="A6" s="19" t="s">
        <v>42</v>
      </c>
      <c r="B6" s="31">
        <v>2476.33</v>
      </c>
      <c r="C6" s="31"/>
      <c r="D6" s="31"/>
      <c r="E6" s="31">
        <f>'Forecast 2016 - 2017'!J18+'Forecast 2016 - 2017'!I18+'Forecast 2016 - 2017'!H18</f>
        <v>5297</v>
      </c>
      <c r="F6" s="31"/>
      <c r="G6" s="31">
        <f>'Forecast 2016 - 2017'!L18+'Forecast 2016 - 2017'!K18</f>
        <v>9191</v>
      </c>
      <c r="H6" s="31">
        <f>'Forecast 2016 - 2017'!M18</f>
        <v>591</v>
      </c>
      <c r="I6" s="31"/>
      <c r="J6" s="32">
        <f>'Budget 201718'!B17+'Budget 201718'!C17</f>
        <v>3690.85</v>
      </c>
      <c r="K6" s="32"/>
      <c r="L6" s="32"/>
      <c r="M6" s="32">
        <f>'Budget 201718'!D17+'Budget 201718'!E17+'Budget 201718'!F17</f>
        <v>2415</v>
      </c>
      <c r="N6" s="32"/>
      <c r="O6" s="32"/>
      <c r="P6" s="32">
        <f>'Budget 201718'!G17+'Budget 201718'!H17+'Budget 201718'!I17</f>
        <v>7705</v>
      </c>
      <c r="Q6" s="32"/>
      <c r="R6" s="32"/>
      <c r="S6" s="32">
        <f>'Budget 201718'!J17+'Budget 201718'!K17+'Budget 201718'!L17</f>
        <v>4448</v>
      </c>
      <c r="T6" s="32">
        <f>'Budget 201718'!M17</f>
        <v>1016</v>
      </c>
    </row>
    <row r="7" spans="1:20" x14ac:dyDescent="0.25">
      <c r="A7" s="19"/>
      <c r="B7" s="31"/>
      <c r="C7" s="31"/>
      <c r="D7" s="31"/>
      <c r="E7" s="31"/>
      <c r="F7" s="31"/>
      <c r="G7" s="31"/>
      <c r="H7" s="31"/>
      <c r="I7" s="31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</row>
    <row r="8" spans="1:20" x14ac:dyDescent="0.25">
      <c r="A8" s="19" t="s">
        <v>43</v>
      </c>
      <c r="B8" s="31">
        <v>14197.390000000001</v>
      </c>
      <c r="C8" s="31">
        <f>B8+C3-C6</f>
        <v>14197.390000000001</v>
      </c>
      <c r="D8" s="31">
        <f t="shared" ref="D8:H8" si="0">C8+D3-D6</f>
        <v>14197.390000000001</v>
      </c>
      <c r="E8" s="31">
        <f t="shared" si="0"/>
        <v>8900.3900000000012</v>
      </c>
      <c r="F8" s="31">
        <f t="shared" si="0"/>
        <v>12175.390000000001</v>
      </c>
      <c r="G8" s="31">
        <f t="shared" si="0"/>
        <v>5234.3900000000012</v>
      </c>
      <c r="H8" s="31">
        <f t="shared" si="0"/>
        <v>4643.3900000000012</v>
      </c>
      <c r="I8" s="31">
        <f t="shared" ref="I8" si="1">H8+I3-I6</f>
        <v>13143.390000000001</v>
      </c>
      <c r="J8" s="31">
        <f t="shared" ref="J8" si="2">I8+J3-J6</f>
        <v>10462.540000000001</v>
      </c>
      <c r="K8" s="31">
        <f t="shared" ref="K8" si="3">J8+K3-K6</f>
        <v>10462.540000000001</v>
      </c>
      <c r="L8" s="31">
        <f t="shared" ref="L8" si="4">K8+L3-L6</f>
        <v>10462.540000000001</v>
      </c>
      <c r="M8" s="31">
        <f t="shared" ref="M8" si="5">L8+M3-M6</f>
        <v>8047.5400000000009</v>
      </c>
      <c r="N8" s="31">
        <f t="shared" ref="N8" si="6">M8+N3-N6</f>
        <v>14047.54</v>
      </c>
      <c r="O8" s="31">
        <f t="shared" ref="O8" si="7">N8+O3-O6</f>
        <v>14047.54</v>
      </c>
      <c r="P8" s="31">
        <f t="shared" ref="P8" si="8">O8+P3-P6</f>
        <v>6342.5400000000009</v>
      </c>
      <c r="Q8" s="31">
        <f t="shared" ref="Q8" si="9">P8+Q3-Q6</f>
        <v>6342.5400000000009</v>
      </c>
      <c r="R8" s="31">
        <f t="shared" ref="R8" si="10">Q8+R3-R6</f>
        <v>6342.5400000000009</v>
      </c>
      <c r="S8" s="31">
        <f t="shared" ref="S8" si="11">R8+S3-S6</f>
        <v>1894.5400000000009</v>
      </c>
      <c r="T8" s="31">
        <f t="shared" ref="T8" si="12">S8+T3-T6</f>
        <v>1128.5400000000009</v>
      </c>
    </row>
  </sheetData>
  <mergeCells count="1">
    <mergeCell ref="E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Forecast 2016 - 2017</vt:lpstr>
      <vt:lpstr>Budget 201718</vt:lpstr>
      <vt:lpstr>Cash Flow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Walberswick PC</dc:creator>
  <cp:lastModifiedBy>Walberswick PC</cp:lastModifiedBy>
  <cp:lastPrinted>2016-11-16T09:45:31Z</cp:lastPrinted>
  <dcterms:created xsi:type="dcterms:W3CDTF">2016-10-27T10:54:53Z</dcterms:created>
  <dcterms:modified xsi:type="dcterms:W3CDTF">2017-10-09T19:57:02Z</dcterms:modified>
</cp:coreProperties>
</file>