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berswick PC\Documents\Walberswick\Accounts\"/>
    </mc:Choice>
  </mc:AlternateContent>
  <bookViews>
    <workbookView xWindow="0" yWindow="0" windowWidth="20490" windowHeight="7695"/>
  </bookViews>
  <sheets>
    <sheet name="R &amp; P Summary" sheetId="1" r:id="rId1"/>
    <sheet name="Income" sheetId="5" r:id="rId2"/>
    <sheet name="Receipts" sheetId="7" r:id="rId3"/>
    <sheet name="Bank Rec" sheetId="2" r:id="rId4"/>
    <sheet name="Explanation of Variances" sheetId="3" r:id="rId5"/>
    <sheet name="Summary Sheet" sheetId="4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E4" i="3" l="1"/>
  <c r="E5" i="3"/>
  <c r="E6" i="3"/>
  <c r="E3" i="3"/>
  <c r="C31" i="4"/>
  <c r="C28" i="4"/>
  <c r="D31" i="2" l="1"/>
  <c r="D30" i="2"/>
  <c r="E34" i="2" s="1"/>
  <c r="D24" i="2"/>
  <c r="D20" i="2"/>
  <c r="E12" i="2"/>
  <c r="E27" i="2" s="1"/>
  <c r="C18" i="1"/>
  <c r="C23" i="1"/>
  <c r="C17" i="1" l="1"/>
  <c r="C11" i="1"/>
  <c r="A40" i="1"/>
  <c r="A27" i="1"/>
  <c r="A32" i="1" s="1"/>
  <c r="A18" i="1"/>
  <c r="A14" i="1"/>
  <c r="A31" i="1" s="1"/>
  <c r="A33" i="1" s="1"/>
  <c r="C40" i="1" l="1"/>
  <c r="C30" i="1" l="1"/>
  <c r="C27" i="1"/>
  <c r="C14" i="1"/>
  <c r="C32" i="1" l="1"/>
  <c r="C31" i="1"/>
  <c r="C33" i="1" s="1"/>
</calcChain>
</file>

<file path=xl/sharedStrings.xml><?xml version="1.0" encoding="utf-8"?>
<sst xmlns="http://schemas.openxmlformats.org/spreadsheetml/2006/main" count="108" uniqueCount="99">
  <si>
    <t xml:space="preserve">Walberswick Parish Council - Receipts and Payments </t>
  </si>
  <si>
    <t xml:space="preserve">Year Ending </t>
  </si>
  <si>
    <t>Receipts</t>
  </si>
  <si>
    <t>Precept</t>
  </si>
  <si>
    <t>Bank Interest</t>
  </si>
  <si>
    <t>Allotments</t>
  </si>
  <si>
    <t>Rents/Wayleaves</t>
  </si>
  <si>
    <t>Donations</t>
  </si>
  <si>
    <t>Other Income</t>
  </si>
  <si>
    <t>VAT Refund</t>
  </si>
  <si>
    <t>TOTAL</t>
  </si>
  <si>
    <t>Payments</t>
  </si>
  <si>
    <t>Salaries</t>
  </si>
  <si>
    <t>Administration incl. Room hire &amp; Audit</t>
  </si>
  <si>
    <t>Elections</t>
  </si>
  <si>
    <t>Training</t>
  </si>
  <si>
    <t>Insurance</t>
  </si>
  <si>
    <t>Subscriptions</t>
  </si>
  <si>
    <t>Village Facilities</t>
  </si>
  <si>
    <t>VAT paid</t>
  </si>
  <si>
    <t>Receipts and Payments Summary</t>
  </si>
  <si>
    <t>Bal B/FWD 1/4/2015</t>
  </si>
  <si>
    <t>Add Total Receipts</t>
  </si>
  <si>
    <t>Less Payments</t>
  </si>
  <si>
    <t>Represented by</t>
  </si>
  <si>
    <t>Lloyds Treasurers Account 00281763</t>
  </si>
  <si>
    <t>Uncleared Cheques</t>
  </si>
  <si>
    <t>Lloyds Bus Bank instant 07147051</t>
  </si>
  <si>
    <t>Total</t>
  </si>
  <si>
    <t>Receipts to date</t>
  </si>
  <si>
    <t>Payments to date</t>
  </si>
  <si>
    <t>Other costs</t>
  </si>
  <si>
    <t>Cash in Hand (grant</t>
  </si>
  <si>
    <t>WALBERSWICK PARISH COUNCIL</t>
  </si>
  <si>
    <t>Bank Reconcilliation</t>
  </si>
  <si>
    <t>March 31st 2017</t>
  </si>
  <si>
    <t>As at</t>
  </si>
  <si>
    <t xml:space="preserve">Balance as per Bank Statements </t>
  </si>
  <si>
    <t>BALANCE</t>
  </si>
  <si>
    <t xml:space="preserve">Lloyds Bus Bank Instant 07147051 </t>
  </si>
  <si>
    <t xml:space="preserve">Lloyds Treasurers Account 00281763 </t>
  </si>
  <si>
    <t>Unpresented Cheques</t>
  </si>
  <si>
    <t>SCDC</t>
  </si>
  <si>
    <t>RoSPA</t>
  </si>
  <si>
    <t>Blois Farms</t>
  </si>
  <si>
    <t>Unbanked Cash</t>
  </si>
  <si>
    <t>SCDC Grant</t>
  </si>
  <si>
    <t>Net Balance as of</t>
  </si>
  <si>
    <t>Cashbook Opening Balance 01/04/16</t>
  </si>
  <si>
    <t>Closing Balance as per Cashbook</t>
  </si>
  <si>
    <t>Approved by Chairman</t>
  </si>
  <si>
    <t>Date</t>
  </si>
  <si>
    <t>Borrowings</t>
  </si>
  <si>
    <t>As at 31/3/2017 there were no loans in operation</t>
  </si>
  <si>
    <t>Leases</t>
  </si>
  <si>
    <t>Outstanding Debts</t>
  </si>
  <si>
    <t>As at 31/3/2017 there were no debts outstanding and due to the council</t>
  </si>
  <si>
    <t>Tenancies</t>
  </si>
  <si>
    <t>During the year there were no tenancies held</t>
  </si>
  <si>
    <t>Agency Work</t>
  </si>
  <si>
    <t>None</t>
  </si>
  <si>
    <t>Advertising and Publicity</t>
  </si>
  <si>
    <t xml:space="preserve">None </t>
  </si>
  <si>
    <t>Pensions</t>
  </si>
  <si>
    <t>S137 Payment</t>
  </si>
  <si>
    <t>GRANTS Expenditure</t>
  </si>
  <si>
    <t>GRANTS Income</t>
  </si>
  <si>
    <t>As at the 31/3/2017 the allotments lease was in operation as well as the Playing Fields lease</t>
  </si>
  <si>
    <t>There were no S137 payments</t>
  </si>
  <si>
    <t>Clearing the Gorse at the playing fields</t>
  </si>
  <si>
    <t xml:space="preserve">S106 </t>
  </si>
  <si>
    <t>Box</t>
  </si>
  <si>
    <t>2015/16</t>
  </si>
  <si>
    <t>2016/17</t>
  </si>
  <si>
    <t>Difference</t>
  </si>
  <si>
    <t>Explanation</t>
  </si>
  <si>
    <t>Other receipts</t>
  </si>
  <si>
    <t>Staff Costs</t>
  </si>
  <si>
    <t>Other Payments</t>
  </si>
  <si>
    <t xml:space="preserve">During 2015/16 the council did not have a clerk or RFO. </t>
  </si>
  <si>
    <t>Exlanation of Variances + or - 10% or over £100</t>
  </si>
  <si>
    <t>During May of 2015/16, the council became inquorate. The Clerk/RFO left in April. As a consequence the costs in 2016/17  were reflective of</t>
  </si>
  <si>
    <t xml:space="preserve">normal business. </t>
  </si>
  <si>
    <t>In addition, a grant of £2500 was received and used to renovate the playing fields which had been left unattended whilst council was inquorate</t>
  </si>
  <si>
    <t>There were also costs of £246.24 which related to the previous year and could not be paid until 2016/17</t>
  </si>
  <si>
    <t xml:space="preserve">Due to the interest from 2 of the parishioners, there were also audit costs of £1170 for the 2015/16 audit as well as £355.30 servicing the PIR issued for </t>
  </si>
  <si>
    <t xml:space="preserve">non-submission of accounts in 2015 for 2014/15 as they were inquorate. </t>
  </si>
  <si>
    <t>See Below</t>
  </si>
  <si>
    <t>Additionally, outstanding invoices for the allotments were discovered by the allotment owner requiring a futher £ 825.</t>
  </si>
  <si>
    <t>Other major items included the upgrade of the play equipment of £ 4,853.22, insurance of £ 936.97 &amp; rates for the Heritage Hut of £ 1544.97</t>
  </si>
  <si>
    <t>These accounts represent fairly the financial position of the Authority as at 31st March 2017</t>
  </si>
  <si>
    <t xml:space="preserve">and reflect its receipts and payments during the year. </t>
  </si>
  <si>
    <t>Signed</t>
  </si>
  <si>
    <t xml:space="preserve">____________________________________    </t>
  </si>
  <si>
    <t>_______________</t>
  </si>
  <si>
    <t>Chairman</t>
  </si>
  <si>
    <t>_____________________________________</t>
  </si>
  <si>
    <t>Responsible Finance Officer</t>
  </si>
  <si>
    <t>I certify that these accounts were approved at a meeting of Walberswick Parish Council held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</si>
</sst>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8"/>
      <color rgb="FF000000"/>
      <name val="Calibri"/>
      <family val="2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44" fontId="0" fillId="0" borderId="2" xfId="1" applyFont="1" applyBorder="1"/>
    <xf numFmtId="0" fontId="0" fillId="0" borderId="0" xfId="0" applyFill="1" applyBorder="1"/>
    <xf numFmtId="44" fontId="2" fillId="0" borderId="1" xfId="1" applyFont="1" applyBorder="1"/>
    <xf numFmtId="0" fontId="3" fillId="0" borderId="1" xfId="0" applyFont="1" applyBorder="1"/>
    <xf numFmtId="14" fontId="3" fillId="0" borderId="1" xfId="1" applyNumberFormat="1" applyFont="1" applyBorder="1"/>
    <xf numFmtId="0" fontId="2" fillId="0" borderId="3" xfId="0" applyFont="1" applyBorder="1"/>
    <xf numFmtId="0" fontId="2" fillId="0" borderId="4" xfId="0" applyFont="1" applyBorder="1"/>
    <xf numFmtId="44" fontId="0" fillId="0" borderId="0" xfId="0" applyNumberFormat="1"/>
    <xf numFmtId="44" fontId="3" fillId="0" borderId="0" xfId="1" applyFont="1"/>
    <xf numFmtId="14" fontId="3" fillId="0" borderId="0" xfId="1" applyNumberFormat="1" applyFont="1" applyBorder="1"/>
    <xf numFmtId="0" fontId="4" fillId="0" borderId="0" xfId="0" applyNumberFormat="1" applyFont="1" applyFill="1" applyBorder="1"/>
    <xf numFmtId="0" fontId="5" fillId="0" borderId="0" xfId="0" applyFont="1" applyFill="1" applyBorder="1"/>
    <xf numFmtId="44" fontId="5" fillId="0" borderId="0" xfId="1" applyFont="1" applyFill="1" applyBorder="1"/>
    <xf numFmtId="44" fontId="6" fillId="0" borderId="0" xfId="1" applyFont="1" applyFill="1" applyBorder="1"/>
    <xf numFmtId="0" fontId="7" fillId="0" borderId="0" xfId="0" applyFont="1" applyFill="1" applyBorder="1"/>
    <xf numFmtId="17" fontId="7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14" fontId="5" fillId="0" borderId="0" xfId="0" applyNumberFormat="1" applyFont="1" applyFill="1" applyBorder="1"/>
    <xf numFmtId="14" fontId="6" fillId="0" borderId="0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44" fontId="5" fillId="0" borderId="0" xfId="1" applyFont="1" applyFill="1" applyBorder="1" applyAlignment="1">
      <alignment vertical="top"/>
    </xf>
    <xf numFmtId="0" fontId="5" fillId="0" borderId="0" xfId="0" quotePrefix="1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44" fontId="5" fillId="0" borderId="0" xfId="0" applyNumberFormat="1" applyFont="1" applyFill="1" applyBorder="1"/>
    <xf numFmtId="44" fontId="6" fillId="0" borderId="5" xfId="1" applyFont="1" applyFill="1" applyBorder="1"/>
    <xf numFmtId="44" fontId="6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44" fontId="0" fillId="0" borderId="5" xfId="1" applyFont="1" applyBorder="1"/>
    <xf numFmtId="44" fontId="2" fillId="0" borderId="0" xfId="1" applyFont="1" applyAlignment="1">
      <alignment horizontal="left" vertical="top"/>
    </xf>
    <xf numFmtId="0" fontId="8" fillId="0" borderId="0" xfId="0" applyFont="1"/>
    <xf numFmtId="0" fontId="5" fillId="0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276225</xdr:colOff>
      <xdr:row>28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10625" cy="548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95250</xdr:colOff>
      <xdr:row>45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96850" cy="862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%20PC/Documents/Walberswick/Statement%20of%20accounts%20Final%202016%20-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"/>
      <sheetName val="Cash Flow"/>
      <sheetName val="Accounts with VAT"/>
      <sheetName val="Accounts"/>
      <sheetName val="Income"/>
      <sheetName val="Expenditure"/>
      <sheetName val="March 2017 EOY"/>
      <sheetName val="Bank Rec Feb"/>
      <sheetName val="Bank Rec January"/>
      <sheetName val="Bank Rec December"/>
      <sheetName val="Bank Rec October"/>
      <sheetName val="Bank Rec September"/>
      <sheetName val="Bank Rec August 15th"/>
    </sheetNames>
    <sheetDataSet>
      <sheetData sheetId="0"/>
      <sheetData sheetId="1"/>
      <sheetData sheetId="2"/>
      <sheetData sheetId="3"/>
      <sheetData sheetId="4">
        <row r="25">
          <cell r="E25">
            <v>11450.190000000002</v>
          </cell>
        </row>
      </sheetData>
      <sheetData sheetId="5">
        <row r="45">
          <cell r="E45">
            <v>18130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30" workbookViewId="0">
      <selection activeCell="H40" sqref="H40"/>
    </sheetView>
  </sheetViews>
  <sheetFormatPr defaultRowHeight="15" x14ac:dyDescent="0.25"/>
  <cols>
    <col min="1" max="1" width="15.28515625" style="1" customWidth="1"/>
    <col min="2" max="2" width="39.85546875" customWidth="1"/>
    <col min="3" max="3" width="14.85546875" style="1" bestFit="1" customWidth="1"/>
    <col min="5" max="5" width="11.5703125" bestFit="1" customWidth="1"/>
  </cols>
  <sheetData>
    <row r="1" spans="1:3" ht="18.75" x14ac:dyDescent="0.3">
      <c r="A1" s="13" t="s">
        <v>0</v>
      </c>
    </row>
    <row r="2" spans="1:3" ht="18.75" x14ac:dyDescent="0.3">
      <c r="A2" s="13" t="s">
        <v>1</v>
      </c>
      <c r="C2" s="14">
        <v>42825</v>
      </c>
    </row>
    <row r="5" spans="1:3" s="3" customFormat="1" ht="18.75" x14ac:dyDescent="0.3">
      <c r="A5" s="9">
        <v>42460</v>
      </c>
      <c r="B5" s="8" t="s">
        <v>2</v>
      </c>
      <c r="C5" s="9">
        <v>42825</v>
      </c>
    </row>
    <row r="6" spans="1:3" x14ac:dyDescent="0.25">
      <c r="A6" s="5">
        <v>8000</v>
      </c>
      <c r="B6" s="4" t="s">
        <v>3</v>
      </c>
      <c r="C6" s="5">
        <v>8000</v>
      </c>
    </row>
    <row r="7" spans="1:3" x14ac:dyDescent="0.25">
      <c r="A7" s="5">
        <v>8.16</v>
      </c>
      <c r="B7" s="4" t="s">
        <v>4</v>
      </c>
      <c r="C7" s="5">
        <v>6.36</v>
      </c>
    </row>
    <row r="8" spans="1:3" x14ac:dyDescent="0.25">
      <c r="A8" s="5">
        <v>213.3</v>
      </c>
      <c r="B8" s="4" t="s">
        <v>5</v>
      </c>
      <c r="C8" s="5">
        <v>228.8</v>
      </c>
    </row>
    <row r="9" spans="1:3" x14ac:dyDescent="0.25">
      <c r="A9" s="5">
        <v>0</v>
      </c>
      <c r="B9" s="4" t="s">
        <v>6</v>
      </c>
      <c r="C9" s="5">
        <v>0</v>
      </c>
    </row>
    <row r="10" spans="1:3" x14ac:dyDescent="0.25">
      <c r="A10" s="5">
        <v>0</v>
      </c>
      <c r="B10" s="4" t="s">
        <v>7</v>
      </c>
      <c r="C10" s="5">
        <v>0</v>
      </c>
    </row>
    <row r="11" spans="1:3" x14ac:dyDescent="0.25">
      <c r="A11" s="5">
        <v>0</v>
      </c>
      <c r="B11" s="4" t="s">
        <v>8</v>
      </c>
      <c r="C11" s="5">
        <f>2500+60+25.02</f>
        <v>2585.02</v>
      </c>
    </row>
    <row r="12" spans="1:3" x14ac:dyDescent="0.25">
      <c r="A12" s="5">
        <v>0</v>
      </c>
      <c r="B12" s="4" t="s">
        <v>9</v>
      </c>
      <c r="C12" s="5">
        <v>416.71</v>
      </c>
    </row>
    <row r="13" spans="1:3" x14ac:dyDescent="0.25">
      <c r="A13" s="5"/>
      <c r="B13" s="4"/>
      <c r="C13" s="5"/>
    </row>
    <row r="14" spans="1:3" x14ac:dyDescent="0.25">
      <c r="A14" s="7">
        <f>SUM(A6:A13)</f>
        <v>8221.4599999999991</v>
      </c>
      <c r="B14" s="10" t="s">
        <v>10</v>
      </c>
      <c r="C14" s="7">
        <f>SUM(C6:C13)</f>
        <v>11236.89</v>
      </c>
    </row>
    <row r="16" spans="1:3" s="4" customFormat="1" ht="18.75" x14ac:dyDescent="0.3">
      <c r="A16" s="7"/>
      <c r="B16" s="8" t="s">
        <v>11</v>
      </c>
      <c r="C16" s="7"/>
    </row>
    <row r="17" spans="1:5" x14ac:dyDescent="0.25">
      <c r="A17" s="5">
        <v>0</v>
      </c>
      <c r="B17" s="4" t="s">
        <v>12</v>
      </c>
      <c r="C17" s="5">
        <f>86.6+346.84+564.4+141.2+1177.48+294.2</f>
        <v>2610.7199999999998</v>
      </c>
    </row>
    <row r="18" spans="1:5" x14ac:dyDescent="0.25">
      <c r="A18" s="5">
        <f>877.2-257.5</f>
        <v>619.70000000000005</v>
      </c>
      <c r="B18" s="4" t="s">
        <v>13</v>
      </c>
      <c r="C18" s="5">
        <f>123+1525.3+1196.68</f>
        <v>2844.98</v>
      </c>
    </row>
    <row r="19" spans="1:5" x14ac:dyDescent="0.25">
      <c r="A19" s="5">
        <v>100</v>
      </c>
      <c r="B19" s="4" t="s">
        <v>14</v>
      </c>
      <c r="C19" s="5">
        <v>0</v>
      </c>
    </row>
    <row r="20" spans="1:5" x14ac:dyDescent="0.25">
      <c r="A20" s="5">
        <v>0</v>
      </c>
      <c r="B20" s="4" t="s">
        <v>15</v>
      </c>
      <c r="C20" s="5">
        <v>0</v>
      </c>
    </row>
    <row r="21" spans="1:5" x14ac:dyDescent="0.25">
      <c r="A21" s="5">
        <v>885.88</v>
      </c>
      <c r="B21" s="4" t="s">
        <v>16</v>
      </c>
      <c r="C21" s="5">
        <v>936.97</v>
      </c>
    </row>
    <row r="22" spans="1:5" x14ac:dyDescent="0.25">
      <c r="A22" s="5"/>
      <c r="B22" s="4" t="s">
        <v>17</v>
      </c>
      <c r="C22" s="5">
        <v>167.82</v>
      </c>
    </row>
    <row r="23" spans="1:5" x14ac:dyDescent="0.25">
      <c r="A23" s="5">
        <v>2077.54</v>
      </c>
      <c r="B23" s="4" t="s">
        <v>18</v>
      </c>
      <c r="C23" s="5">
        <f>825+2525.67+5068.22+1563.62+223</f>
        <v>10205.509999999998</v>
      </c>
      <c r="E23" s="12"/>
    </row>
    <row r="24" spans="1:5" x14ac:dyDescent="0.25">
      <c r="A24" s="5">
        <v>135.97999999999999</v>
      </c>
      <c r="B24" s="6" t="s">
        <v>19</v>
      </c>
      <c r="C24" s="5">
        <v>1117.76</v>
      </c>
    </row>
    <row r="25" spans="1:5" x14ac:dyDescent="0.25">
      <c r="A25" s="5"/>
      <c r="B25" s="6" t="s">
        <v>31</v>
      </c>
      <c r="C25" s="5">
        <v>246.24</v>
      </c>
      <c r="E25" s="12"/>
    </row>
    <row r="26" spans="1:5" x14ac:dyDescent="0.25">
      <c r="A26" s="5"/>
      <c r="B26" s="6"/>
      <c r="C26" s="5"/>
    </row>
    <row r="27" spans="1:5" x14ac:dyDescent="0.25">
      <c r="A27" s="7">
        <f>SUM(A17:A26)</f>
        <v>3819.1</v>
      </c>
      <c r="B27" s="10" t="s">
        <v>10</v>
      </c>
      <c r="C27" s="7">
        <f>SUM(C17:C26)</f>
        <v>18130</v>
      </c>
    </row>
    <row r="29" spans="1:5" s="4" customFormat="1" ht="18.75" x14ac:dyDescent="0.3">
      <c r="A29" s="7"/>
      <c r="B29" s="8" t="s">
        <v>20</v>
      </c>
      <c r="C29" s="7"/>
    </row>
    <row r="30" spans="1:5" x14ac:dyDescent="0.25">
      <c r="A30" s="5">
        <v>14428.76</v>
      </c>
      <c r="B30" s="4" t="s">
        <v>21</v>
      </c>
      <c r="C30" s="5">
        <f>A40</f>
        <v>18831.12</v>
      </c>
    </row>
    <row r="31" spans="1:5" x14ac:dyDescent="0.25">
      <c r="A31" s="5">
        <f>A14</f>
        <v>8221.4599999999991</v>
      </c>
      <c r="B31" s="4" t="s">
        <v>22</v>
      </c>
      <c r="C31" s="5">
        <f>C14</f>
        <v>11236.89</v>
      </c>
    </row>
    <row r="32" spans="1:5" x14ac:dyDescent="0.25">
      <c r="A32" s="5">
        <f>A27</f>
        <v>3819.1</v>
      </c>
      <c r="B32" s="4" t="s">
        <v>23</v>
      </c>
      <c r="C32" s="5">
        <f>C27</f>
        <v>18130</v>
      </c>
    </row>
    <row r="33" spans="1:6" x14ac:dyDescent="0.25">
      <c r="A33" s="7">
        <f>A30+A31-A32</f>
        <v>18831.120000000003</v>
      </c>
      <c r="B33" s="11" t="s">
        <v>10</v>
      </c>
      <c r="C33" s="7">
        <f>C30+C31-C32</f>
        <v>11938.009999999998</v>
      </c>
      <c r="F33" s="12"/>
    </row>
    <row r="35" spans="1:6" ht="18.75" x14ac:dyDescent="0.3">
      <c r="A35" s="7"/>
      <c r="B35" s="8" t="s">
        <v>24</v>
      </c>
      <c r="C35" s="7"/>
    </row>
    <row r="36" spans="1:6" x14ac:dyDescent="0.25">
      <c r="A36" s="5">
        <v>19038.560000000001</v>
      </c>
      <c r="B36" s="4" t="s">
        <v>27</v>
      </c>
      <c r="C36" s="5">
        <v>10554.67</v>
      </c>
    </row>
    <row r="37" spans="1:6" x14ac:dyDescent="0.25">
      <c r="A37" s="5">
        <v>465.14</v>
      </c>
      <c r="B37" s="4" t="s">
        <v>25</v>
      </c>
      <c r="C37" s="5">
        <v>0</v>
      </c>
    </row>
    <row r="38" spans="1:6" x14ac:dyDescent="0.25">
      <c r="A38" s="5">
        <v>213.3</v>
      </c>
      <c r="B38" s="6" t="s">
        <v>32</v>
      </c>
      <c r="C38" s="5">
        <v>2500</v>
      </c>
    </row>
    <row r="39" spans="1:6" x14ac:dyDescent="0.25">
      <c r="A39" s="5">
        <v>885.88</v>
      </c>
      <c r="B39" s="4" t="s">
        <v>26</v>
      </c>
      <c r="C39" s="5">
        <v>1116.6600000000001</v>
      </c>
    </row>
    <row r="40" spans="1:6" x14ac:dyDescent="0.25">
      <c r="A40" s="7">
        <f>A36+A37-A39+A38</f>
        <v>18831.12</v>
      </c>
      <c r="B40" s="11" t="s">
        <v>10</v>
      </c>
      <c r="C40" s="7">
        <f>C36+C37-C39+C38</f>
        <v>11938.01</v>
      </c>
      <c r="E40" s="12"/>
    </row>
    <row r="42" spans="1:6" x14ac:dyDescent="0.25">
      <c r="A42" s="1" t="s">
        <v>90</v>
      </c>
      <c r="C42"/>
    </row>
    <row r="43" spans="1:6" x14ac:dyDescent="0.25">
      <c r="A43" s="1" t="s">
        <v>91</v>
      </c>
      <c r="C43"/>
    </row>
    <row r="44" spans="1:6" x14ac:dyDescent="0.25">
      <c r="A44" s="1" t="s">
        <v>98</v>
      </c>
      <c r="C44"/>
    </row>
    <row r="45" spans="1:6" x14ac:dyDescent="0.25">
      <c r="C45"/>
    </row>
    <row r="46" spans="1:6" x14ac:dyDescent="0.25">
      <c r="C46"/>
    </row>
    <row r="47" spans="1:6" x14ac:dyDescent="0.25">
      <c r="A47" s="1" t="s">
        <v>92</v>
      </c>
      <c r="C47"/>
    </row>
    <row r="48" spans="1:6" x14ac:dyDescent="0.25">
      <c r="C48"/>
    </row>
    <row r="49" spans="1:4" x14ac:dyDescent="0.25">
      <c r="A49" s="1" t="s">
        <v>93</v>
      </c>
      <c r="C49"/>
      <c r="D49" t="s">
        <v>94</v>
      </c>
    </row>
    <row r="50" spans="1:4" x14ac:dyDescent="0.25">
      <c r="A50" s="1" t="s">
        <v>95</v>
      </c>
      <c r="C50"/>
      <c r="D50" t="s">
        <v>51</v>
      </c>
    </row>
    <row r="51" spans="1:4" x14ac:dyDescent="0.25">
      <c r="C51"/>
    </row>
    <row r="52" spans="1:4" x14ac:dyDescent="0.25">
      <c r="A52" s="1" t="s">
        <v>96</v>
      </c>
      <c r="C52"/>
      <c r="D52" t="s">
        <v>94</v>
      </c>
    </row>
    <row r="53" spans="1:4" x14ac:dyDescent="0.25">
      <c r="A53" s="1" t="s">
        <v>97</v>
      </c>
      <c r="C53"/>
      <c r="D53" t="s">
        <v>51</v>
      </c>
    </row>
    <row r="54" spans="1:4" x14ac:dyDescent="0.25">
      <c r="C5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2" sqref="R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H11" sqref="H11"/>
    </sheetView>
  </sheetViews>
  <sheetFormatPr defaultRowHeight="15" x14ac:dyDescent="0.25"/>
  <cols>
    <col min="1" max="1" width="29.85546875" style="16" customWidth="1"/>
    <col min="2" max="2" width="25.140625" style="16" customWidth="1"/>
    <col min="3" max="3" width="19.140625" style="16" customWidth="1"/>
    <col min="4" max="4" width="11.5703125" style="17" bestFit="1" customWidth="1"/>
    <col min="5" max="5" width="11.5703125" style="18" bestFit="1" customWidth="1"/>
    <col min="6" max="6" width="10.5703125" style="16" bestFit="1" customWidth="1"/>
    <col min="7" max="7" width="9.140625" style="16"/>
    <col min="8" max="8" width="10.5703125" style="16" bestFit="1" customWidth="1"/>
    <col min="9" max="16384" width="9.140625" style="16"/>
  </cols>
  <sheetData>
    <row r="1" spans="1:6" ht="26.25" x14ac:dyDescent="0.4">
      <c r="A1" s="15" t="s">
        <v>33</v>
      </c>
      <c r="B1" s="15"/>
    </row>
    <row r="5" spans="1:6" ht="23.25" x14ac:dyDescent="0.35">
      <c r="A5" s="19" t="s">
        <v>34</v>
      </c>
      <c r="B5" s="19"/>
      <c r="C5" s="20" t="s">
        <v>35</v>
      </c>
      <c r="D5" s="21"/>
    </row>
    <row r="6" spans="1:6" ht="23.25" x14ac:dyDescent="0.35">
      <c r="A6" s="19"/>
      <c r="B6" s="19"/>
      <c r="C6" s="20"/>
      <c r="D6" s="21"/>
    </row>
    <row r="7" spans="1:6" ht="23.25" x14ac:dyDescent="0.35">
      <c r="A7" s="19"/>
      <c r="B7" s="19"/>
      <c r="C7" s="20"/>
      <c r="D7" s="21"/>
    </row>
    <row r="8" spans="1:6" x14ac:dyDescent="0.25">
      <c r="A8" s="16" t="s">
        <v>36</v>
      </c>
      <c r="C8" s="22">
        <v>42825</v>
      </c>
      <c r="D8" s="18"/>
    </row>
    <row r="9" spans="1:6" x14ac:dyDescent="0.25">
      <c r="A9" s="23" t="s">
        <v>37</v>
      </c>
      <c r="B9" s="23"/>
      <c r="C9" s="22"/>
      <c r="E9" s="18" t="s">
        <v>38</v>
      </c>
      <c r="F9" s="17"/>
    </row>
    <row r="10" spans="1:6" x14ac:dyDescent="0.25">
      <c r="A10" s="22" t="s">
        <v>39</v>
      </c>
      <c r="B10" s="22"/>
      <c r="C10" s="17">
        <v>0</v>
      </c>
    </row>
    <row r="11" spans="1:6" x14ac:dyDescent="0.25">
      <c r="A11" s="16" t="s">
        <v>40</v>
      </c>
      <c r="C11" s="17">
        <v>10554.67</v>
      </c>
    </row>
    <row r="12" spans="1:6" x14ac:dyDescent="0.25">
      <c r="E12" s="18">
        <f>SUM(C10:C11)</f>
        <v>10554.67</v>
      </c>
    </row>
    <row r="14" spans="1:6" x14ac:dyDescent="0.25">
      <c r="A14" s="24" t="s">
        <v>41</v>
      </c>
      <c r="B14" s="24"/>
    </row>
    <row r="15" spans="1:6" x14ac:dyDescent="0.25">
      <c r="A15" s="25" t="s">
        <v>42</v>
      </c>
      <c r="B15" s="26">
        <v>1015</v>
      </c>
      <c r="C15" s="27">
        <v>548.66</v>
      </c>
    </row>
    <row r="16" spans="1:6" x14ac:dyDescent="0.25">
      <c r="A16" s="25" t="s">
        <v>43</v>
      </c>
      <c r="B16" s="26">
        <v>1019</v>
      </c>
      <c r="C16" s="27">
        <v>168</v>
      </c>
    </row>
    <row r="17" spans="1:8" x14ac:dyDescent="0.25">
      <c r="A17" s="25" t="s">
        <v>44</v>
      </c>
      <c r="B17" s="26">
        <v>1018</v>
      </c>
      <c r="C17" s="27">
        <v>400</v>
      </c>
    </row>
    <row r="18" spans="1:8" x14ac:dyDescent="0.25">
      <c r="A18" s="24"/>
      <c r="B18" s="24"/>
    </row>
    <row r="19" spans="1:8" x14ac:dyDescent="0.25">
      <c r="A19" s="25"/>
      <c r="B19" s="28"/>
      <c r="C19" s="27"/>
    </row>
    <row r="20" spans="1:8" x14ac:dyDescent="0.25">
      <c r="A20" s="25"/>
      <c r="B20" s="25"/>
      <c r="C20" s="17"/>
      <c r="D20" s="18">
        <f>SUM(C15:C17)</f>
        <v>1116.6599999999999</v>
      </c>
    </row>
    <row r="21" spans="1:8" x14ac:dyDescent="0.25">
      <c r="A21" s="25"/>
      <c r="B21" s="25"/>
      <c r="C21" s="17"/>
    </row>
    <row r="22" spans="1:8" x14ac:dyDescent="0.25">
      <c r="A22" s="24" t="s">
        <v>45</v>
      </c>
      <c r="B22" s="24"/>
      <c r="C22" s="17"/>
      <c r="D22" s="18"/>
      <c r="E22" s="24"/>
    </row>
    <row r="23" spans="1:8" x14ac:dyDescent="0.25">
      <c r="A23" s="29" t="s">
        <v>46</v>
      </c>
      <c r="C23" s="27">
        <v>2500</v>
      </c>
    </row>
    <row r="24" spans="1:8" x14ac:dyDescent="0.25">
      <c r="C24" s="17"/>
      <c r="D24" s="18">
        <f>SUM(C23:C23)</f>
        <v>2500</v>
      </c>
    </row>
    <row r="25" spans="1:8" x14ac:dyDescent="0.25">
      <c r="C25" s="17"/>
    </row>
    <row r="26" spans="1:8" x14ac:dyDescent="0.25">
      <c r="C26" s="17"/>
      <c r="D26" s="18"/>
      <c r="H26" s="30"/>
    </row>
    <row r="27" spans="1:8" s="24" customFormat="1" ht="15.75" thickBot="1" x14ac:dyDescent="0.3">
      <c r="A27" s="24" t="s">
        <v>47</v>
      </c>
      <c r="B27" s="23">
        <v>42748</v>
      </c>
      <c r="E27" s="31">
        <f>E12-D20+D24</f>
        <v>11938.01</v>
      </c>
      <c r="H27" s="32"/>
    </row>
    <row r="28" spans="1:8" ht="15.75" thickTop="1" x14ac:dyDescent="0.25"/>
    <row r="29" spans="1:8" x14ac:dyDescent="0.25">
      <c r="A29" s="24" t="s">
        <v>48</v>
      </c>
      <c r="B29" s="24"/>
      <c r="E29" s="18">
        <v>18831.12</v>
      </c>
    </row>
    <row r="30" spans="1:8" x14ac:dyDescent="0.25">
      <c r="A30" s="16" t="s">
        <v>29</v>
      </c>
      <c r="D30" s="17">
        <f>[1]Income!E25-213.3</f>
        <v>11236.890000000003</v>
      </c>
    </row>
    <row r="31" spans="1:8" x14ac:dyDescent="0.25">
      <c r="A31" s="16" t="s">
        <v>30</v>
      </c>
      <c r="D31" s="17">
        <f>[1]Expenditure!E45</f>
        <v>18130</v>
      </c>
    </row>
    <row r="32" spans="1:8" x14ac:dyDescent="0.25">
      <c r="A32" s="33" t="s">
        <v>28</v>
      </c>
      <c r="B32" s="33"/>
    </row>
    <row r="33" spans="1:8" x14ac:dyDescent="0.25">
      <c r="H33" s="30"/>
    </row>
    <row r="34" spans="1:8" s="24" customFormat="1" ht="15.75" thickBot="1" x14ac:dyDescent="0.3">
      <c r="A34" s="24" t="s">
        <v>49</v>
      </c>
      <c r="C34" s="23"/>
      <c r="D34" s="17"/>
      <c r="E34" s="31">
        <f>E29+D30-D31</f>
        <v>11938.010000000002</v>
      </c>
      <c r="F34" s="32"/>
    </row>
    <row r="35" spans="1:8" ht="15.75" thickTop="1" x14ac:dyDescent="0.25"/>
    <row r="36" spans="1:8" ht="23.25" customHeight="1" x14ac:dyDescent="0.25">
      <c r="A36" s="24" t="s">
        <v>50</v>
      </c>
      <c r="B36" s="24"/>
      <c r="C36" s="37"/>
      <c r="D36" s="37"/>
      <c r="E36" s="37"/>
    </row>
    <row r="37" spans="1:8" ht="22.5" customHeight="1" x14ac:dyDescent="0.25">
      <c r="A37" s="24" t="s">
        <v>51</v>
      </c>
      <c r="B37" s="24"/>
      <c r="C37" s="37"/>
      <c r="D37" s="37"/>
      <c r="E37" s="37"/>
    </row>
    <row r="68" ht="23.25" customHeight="1" x14ac:dyDescent="0.25"/>
    <row r="69" ht="22.5" customHeight="1" x14ac:dyDescent="0.25"/>
  </sheetData>
  <mergeCells count="2">
    <mergeCell ref="C36:E36"/>
    <mergeCell ref="C37:E37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&amp;C&amp;"+,Bold"&amp;16WALBERSWICK PARISH COUNCIL&amp;R&amp;D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7" workbookViewId="0">
      <selection activeCell="L15" sqref="L15"/>
    </sheetView>
  </sheetViews>
  <sheetFormatPr defaultRowHeight="15" x14ac:dyDescent="0.25"/>
  <cols>
    <col min="2" max="2" width="15.42578125" bestFit="1" customWidth="1"/>
    <col min="3" max="3" width="10.5703125" bestFit="1" customWidth="1"/>
    <col min="4" max="5" width="11.5703125" bestFit="1" customWidth="1"/>
  </cols>
  <sheetData>
    <row r="1" spans="1:6" ht="23.25" x14ac:dyDescent="0.35">
      <c r="A1" s="36" t="s">
        <v>80</v>
      </c>
    </row>
    <row r="2" spans="1:6" s="2" customFormat="1" x14ac:dyDescent="0.25">
      <c r="A2" s="2" t="s">
        <v>71</v>
      </c>
      <c r="C2" s="2" t="s">
        <v>72</v>
      </c>
      <c r="D2" s="2" t="s">
        <v>73</v>
      </c>
      <c r="E2" s="2" t="s">
        <v>74</v>
      </c>
      <c r="F2" s="2" t="s">
        <v>75</v>
      </c>
    </row>
    <row r="3" spans="1:6" x14ac:dyDescent="0.25">
      <c r="A3">
        <v>2</v>
      </c>
      <c r="B3" t="s">
        <v>3</v>
      </c>
      <c r="C3" s="1">
        <v>8000</v>
      </c>
      <c r="D3" s="1">
        <v>8000</v>
      </c>
      <c r="E3" s="1">
        <f>D3-C3</f>
        <v>0</v>
      </c>
    </row>
    <row r="4" spans="1:6" x14ac:dyDescent="0.25">
      <c r="A4">
        <v>3</v>
      </c>
      <c r="B4" t="s">
        <v>76</v>
      </c>
      <c r="C4" s="1">
        <v>221</v>
      </c>
      <c r="D4" s="1">
        <v>3236.89</v>
      </c>
      <c r="E4" s="1">
        <f t="shared" ref="E4:E6" si="0">D4-C4</f>
        <v>3015.89</v>
      </c>
      <c r="F4" t="s">
        <v>87</v>
      </c>
    </row>
    <row r="5" spans="1:6" x14ac:dyDescent="0.25">
      <c r="A5">
        <v>4</v>
      </c>
      <c r="B5" t="s">
        <v>77</v>
      </c>
      <c r="C5" s="1">
        <v>0</v>
      </c>
      <c r="D5" s="1">
        <v>2610.7199999999998</v>
      </c>
      <c r="E5" s="1">
        <f t="shared" si="0"/>
        <v>2610.7199999999998</v>
      </c>
      <c r="F5" t="s">
        <v>79</v>
      </c>
    </row>
    <row r="6" spans="1:6" x14ac:dyDescent="0.25">
      <c r="A6">
        <v>6</v>
      </c>
      <c r="B6" t="s">
        <v>78</v>
      </c>
      <c r="C6" s="1">
        <v>3819</v>
      </c>
      <c r="D6" s="1">
        <v>15519.28</v>
      </c>
      <c r="E6" s="1">
        <f t="shared" si="0"/>
        <v>11700.28</v>
      </c>
      <c r="F6" t="s">
        <v>87</v>
      </c>
    </row>
    <row r="8" spans="1:6" x14ac:dyDescent="0.25">
      <c r="A8" t="s">
        <v>81</v>
      </c>
    </row>
    <row r="9" spans="1:6" x14ac:dyDescent="0.25">
      <c r="A9" t="s">
        <v>82</v>
      </c>
    </row>
    <row r="11" spans="1:6" x14ac:dyDescent="0.25">
      <c r="A11" t="s">
        <v>83</v>
      </c>
    </row>
    <row r="13" spans="1:6" x14ac:dyDescent="0.25">
      <c r="A13" t="s">
        <v>84</v>
      </c>
    </row>
    <row r="15" spans="1:6" x14ac:dyDescent="0.25">
      <c r="A15" t="s">
        <v>85</v>
      </c>
    </row>
    <row r="16" spans="1:6" x14ac:dyDescent="0.25">
      <c r="A16" t="s">
        <v>86</v>
      </c>
    </row>
    <row r="18" spans="1:1" x14ac:dyDescent="0.25">
      <c r="A18" t="s">
        <v>88</v>
      </c>
    </row>
    <row r="20" spans="1:1" x14ac:dyDescent="0.25">
      <c r="A20" t="s">
        <v>89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0" workbookViewId="0">
      <selection activeCell="H27" sqref="H27"/>
    </sheetView>
  </sheetViews>
  <sheetFormatPr defaultRowHeight="15" x14ac:dyDescent="0.25"/>
  <cols>
    <col min="1" max="1" width="34.85546875" customWidth="1"/>
    <col min="2" max="2" width="22.140625" bestFit="1" customWidth="1"/>
    <col min="3" max="3" width="10.5703125" bestFit="1" customWidth="1"/>
  </cols>
  <sheetData>
    <row r="1" spans="1:1" x14ac:dyDescent="0.25">
      <c r="A1" s="2" t="s">
        <v>52</v>
      </c>
    </row>
    <row r="2" spans="1:1" x14ac:dyDescent="0.25">
      <c r="A2" t="s">
        <v>53</v>
      </c>
    </row>
    <row r="4" spans="1:1" x14ac:dyDescent="0.25">
      <c r="A4" s="2" t="s">
        <v>54</v>
      </c>
    </row>
    <row r="5" spans="1:1" x14ac:dyDescent="0.25">
      <c r="A5" t="s">
        <v>67</v>
      </c>
    </row>
    <row r="7" spans="1:1" x14ac:dyDescent="0.25">
      <c r="A7" s="2" t="s">
        <v>55</v>
      </c>
    </row>
    <row r="8" spans="1:1" x14ac:dyDescent="0.25">
      <c r="A8" t="s">
        <v>56</v>
      </c>
    </row>
    <row r="10" spans="1:1" x14ac:dyDescent="0.25">
      <c r="A10" s="2" t="s">
        <v>57</v>
      </c>
    </row>
    <row r="11" spans="1:1" x14ac:dyDescent="0.25">
      <c r="A11" t="s">
        <v>58</v>
      </c>
    </row>
    <row r="13" spans="1:1" x14ac:dyDescent="0.25">
      <c r="A13" s="2" t="s">
        <v>59</v>
      </c>
    </row>
    <row r="14" spans="1:1" x14ac:dyDescent="0.25">
      <c r="A14" t="s">
        <v>60</v>
      </c>
    </row>
    <row r="16" spans="1:1" x14ac:dyDescent="0.25">
      <c r="A16" s="2" t="s">
        <v>61</v>
      </c>
    </row>
    <row r="17" spans="1:3" x14ac:dyDescent="0.25">
      <c r="A17" t="s">
        <v>62</v>
      </c>
    </row>
    <row r="19" spans="1:3" x14ac:dyDescent="0.25">
      <c r="A19" s="2" t="s">
        <v>63</v>
      </c>
    </row>
    <row r="20" spans="1:3" x14ac:dyDescent="0.25">
      <c r="A20" t="s">
        <v>60</v>
      </c>
    </row>
    <row r="22" spans="1:3" x14ac:dyDescent="0.25">
      <c r="A22" s="2" t="s">
        <v>64</v>
      </c>
      <c r="C22" s="1"/>
    </row>
    <row r="23" spans="1:3" x14ac:dyDescent="0.25">
      <c r="A23" t="s">
        <v>68</v>
      </c>
      <c r="C23" s="1"/>
    </row>
    <row r="24" spans="1:3" x14ac:dyDescent="0.25">
      <c r="C24" s="1"/>
    </row>
    <row r="26" spans="1:3" x14ac:dyDescent="0.25">
      <c r="A26" s="35" t="s">
        <v>65</v>
      </c>
      <c r="C26" s="1"/>
    </row>
    <row r="27" spans="1:3" x14ac:dyDescent="0.25">
      <c r="A27" t="s">
        <v>69</v>
      </c>
      <c r="C27" s="1">
        <v>2500</v>
      </c>
    </row>
    <row r="28" spans="1:3" ht="15.75" thickBot="1" x14ac:dyDescent="0.3">
      <c r="C28" s="34">
        <f>SUM(C27:C27)</f>
        <v>2500</v>
      </c>
    </row>
    <row r="29" spans="1:3" ht="15.75" thickTop="1" x14ac:dyDescent="0.25">
      <c r="A29" s="2" t="s">
        <v>66</v>
      </c>
      <c r="C29" s="1"/>
    </row>
    <row r="30" spans="1:3" x14ac:dyDescent="0.25">
      <c r="A30" t="s">
        <v>70</v>
      </c>
      <c r="C30" s="1">
        <v>2500</v>
      </c>
    </row>
    <row r="31" spans="1:3" ht="15.75" thickBot="1" x14ac:dyDescent="0.3">
      <c r="C31" s="34">
        <f>SUM(C30:C30)</f>
        <v>2500</v>
      </c>
    </row>
    <row r="32" spans="1: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 &amp; P Summary</vt:lpstr>
      <vt:lpstr>Income</vt:lpstr>
      <vt:lpstr>Receipts</vt:lpstr>
      <vt:lpstr>Bank Rec</vt:lpstr>
      <vt:lpstr>Explanation of Variances</vt:lpstr>
      <vt:lpstr>Summary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Forster</dc:creator>
  <cp:lastModifiedBy>Walberswick PC</cp:lastModifiedBy>
  <cp:lastPrinted>2016-08-10T10:43:27Z</cp:lastPrinted>
  <dcterms:created xsi:type="dcterms:W3CDTF">2016-08-10T09:16:23Z</dcterms:created>
  <dcterms:modified xsi:type="dcterms:W3CDTF">2017-05-29T11:23:49Z</dcterms:modified>
</cp:coreProperties>
</file>